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psico\OneDrive\Desktop\Planes administrativa\"/>
    </mc:Choice>
  </mc:AlternateContent>
  <xr:revisionPtr revIDLastSave="0" documentId="13_ncr:1_{EF5116B5-3DF5-403C-B8C5-57263C4E895C}" xr6:coauthVersionLast="47" xr6:coauthVersionMax="47" xr10:uidLastSave="{00000000-0000-0000-0000-000000000000}"/>
  <bookViews>
    <workbookView xWindow="-103" yWindow="-103" windowWidth="24892" windowHeight="13372" tabRatio="741" xr2:uid="{00000000-000D-0000-FFFF-FFFF00000000}"/>
  </bookViews>
  <sheets>
    <sheet name="3. PIC" sheetId="3" r:id="rId1"/>
    <sheet name="Cronograma PIC" sheetId="7" r:id="rId2"/>
  </sheets>
  <definedNames>
    <definedName name="_xlnm._FilterDatabase" localSheetId="1" hidden="1">'Cronograma PIC'!$A$10:$AY$89</definedName>
    <definedName name="_xlnm.Print_Area" localSheetId="0">'3. PIC'!$A$1:$BA$30</definedName>
    <definedName name="_xlnm.Print_Area" localSheetId="1">'Cronograma PIC'!$A$1:$AJ$92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0" i="3" l="1"/>
  <c r="AV18" i="3" l="1"/>
  <c r="AV19" i="3"/>
  <c r="AV14" i="3"/>
  <c r="AV13" i="3"/>
  <c r="AL15" i="3" l="1"/>
  <c r="AM15" i="3" s="1"/>
  <c r="AL16" i="3" l="1"/>
  <c r="AM16" i="3" s="1"/>
  <c r="AL13" i="3" l="1"/>
  <c r="AM13" i="3" s="1"/>
  <c r="AU13" i="3" l="1"/>
  <c r="AU15" i="3"/>
  <c r="AV15" i="3" s="1"/>
  <c r="AU16" i="3"/>
  <c r="AV16" i="3" s="1"/>
  <c r="AU17" i="3"/>
  <c r="AV17" i="3" s="1"/>
  <c r="AU18" i="3"/>
  <c r="AU19" i="3"/>
  <c r="AF88" i="7" l="1"/>
  <c r="AL17" i="3" l="1"/>
  <c r="AM17" i="3" s="1"/>
  <c r="AL18" i="3"/>
  <c r="AM18" i="3" s="1"/>
  <c r="AL19" i="3"/>
  <c r="AM19" i="3" s="1"/>
  <c r="AL14" i="3"/>
  <c r="AM14" i="3" s="1"/>
  <c r="AX20" i="3"/>
  <c r="AW20" i="3"/>
  <c r="AZ19" i="3"/>
  <c r="AZ18" i="3"/>
  <c r="AZ17" i="3"/>
  <c r="AY20" i="3"/>
  <c r="AZ16" i="3"/>
  <c r="AU14" i="3"/>
  <c r="AZ14" i="3" l="1"/>
  <c r="AV20" i="3"/>
  <c r="AU20" i="3"/>
  <c r="AZ15" i="3"/>
  <c r="AZ13" i="3"/>
  <c r="AZ2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Administrativa</author>
  </authors>
  <commentList>
    <comment ref="D10" authorId="0" shapeId="0" xr:uid="{00000000-0006-0000-0200-000001000000}">
      <text>
        <r>
          <rPr>
            <b/>
            <sz val="9"/>
            <color indexed="81"/>
            <rFont val="Tahoma"/>
            <family val="2"/>
          </rPr>
          <t xml:space="preserve">Administrativa:
OBJETIVO: </t>
        </r>
        <r>
          <rPr>
            <sz val="9"/>
            <color indexed="81"/>
            <rFont val="Tahoma"/>
            <family val="2"/>
          </rPr>
          <t xml:space="preserve">Que se quiere conseguir del plan </t>
        </r>
      </text>
    </comment>
    <comment ref="H10" authorId="0" shapeId="0" xr:uid="{00000000-0006-0000-0200-000002000000}">
      <text>
        <r>
          <rPr>
            <b/>
            <sz val="9"/>
            <color indexed="81"/>
            <rFont val="Tahoma"/>
            <family val="2"/>
          </rPr>
          <t>Administrativa:</t>
        </r>
        <r>
          <rPr>
            <sz val="9"/>
            <color indexed="81"/>
            <rFont val="Tahoma"/>
            <family val="2"/>
          </rPr>
          <t xml:space="preserve">
Medición en Numero o porcentaje del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Admin02</author>
    <author>Diego</author>
  </authors>
  <commentList>
    <comment ref="O38" authorId="0" shapeId="0" xr:uid="{4CE08690-65EB-496C-B07E-69C5EC1F6CFF}">
      <text>
        <r>
          <rPr>
            <b/>
            <sz val="9"/>
            <color indexed="81"/>
            <rFont val="Tahoma"/>
            <family val="2"/>
          </rPr>
          <t>Admin02:</t>
        </r>
        <r>
          <rPr>
            <sz val="9"/>
            <color indexed="81"/>
            <rFont val="Tahoma"/>
            <family val="2"/>
          </rPr>
          <t xml:space="preserve">
Ejecutada en junio</t>
        </r>
      </text>
    </comment>
    <comment ref="Q45" authorId="0" shapeId="0" xr:uid="{D6395C7D-EF7A-4F86-A123-F7CD644E767C}">
      <text>
        <r>
          <rPr>
            <b/>
            <sz val="9"/>
            <color indexed="81"/>
            <rFont val="Tahoma"/>
            <family val="2"/>
          </rPr>
          <t>Admin02:</t>
        </r>
        <r>
          <rPr>
            <sz val="9"/>
            <color indexed="81"/>
            <rFont val="Tahoma"/>
            <family val="2"/>
          </rPr>
          <t xml:space="preserve">
Ejecutada en junio</t>
        </r>
      </text>
    </comment>
    <comment ref="S51" authorId="0" shapeId="0" xr:uid="{8E0328B9-B39C-427A-B855-0E861AF95834}">
      <text>
        <r>
          <rPr>
            <b/>
            <sz val="9"/>
            <color indexed="81"/>
            <rFont val="Tahoma"/>
            <family val="2"/>
          </rPr>
          <t>Admin02:</t>
        </r>
        <r>
          <rPr>
            <sz val="9"/>
            <color indexed="81"/>
            <rFont val="Tahoma"/>
            <family val="2"/>
          </rPr>
          <t xml:space="preserve">
Ejecutada en Mayo</t>
        </r>
      </text>
    </comment>
    <comment ref="AC82" authorId="1" shapeId="0" xr:uid="{38FE9B9B-7A5C-439D-862A-76CD3362353C}">
      <text>
        <r>
          <rPr>
            <b/>
            <sz val="9"/>
            <color indexed="81"/>
            <rFont val="Tahoma"/>
            <family val="2"/>
          </rPr>
          <t>Diego:Temas de autocontrol</t>
        </r>
      </text>
    </comment>
  </commentList>
</comments>
</file>

<file path=xl/sharedStrings.xml><?xml version="1.0" encoding="utf-8"?>
<sst xmlns="http://schemas.openxmlformats.org/spreadsheetml/2006/main" count="652" uniqueCount="263">
  <si>
    <t>Código: F.24.PO.DE</t>
  </si>
  <si>
    <t>Versión: 0.4</t>
  </si>
  <si>
    <t>Fecha: 27.07.18</t>
  </si>
  <si>
    <t>Página 1 de 1</t>
  </si>
  <si>
    <t>Nombre del Plan:</t>
  </si>
  <si>
    <t xml:space="preserve">Vigencia: </t>
  </si>
  <si>
    <t xml:space="preserve">1.Información  Base plan de Acción </t>
  </si>
  <si>
    <t>3. Información Recursos Financieros  (Cifras en Pesos COP)</t>
  </si>
  <si>
    <t>Nº</t>
  </si>
  <si>
    <t>INDICADOR</t>
  </si>
  <si>
    <t>LOGRO</t>
  </si>
  <si>
    <t>FRECUENCIA</t>
  </si>
  <si>
    <t>RESPONSABLE</t>
  </si>
  <si>
    <t>PERIODO DE PLANIFICACION Y MEDICION (MENSUAL)</t>
  </si>
  <si>
    <t>AVANCE METAS</t>
  </si>
  <si>
    <t>DETALLE DE LA  EVIDENCIA</t>
  </si>
  <si>
    <t>NOTAS</t>
  </si>
  <si>
    <t>RECURSOS PROGRAMADOS TOTALES -  ACTUAL</t>
  </si>
  <si>
    <t>RECURSOS EJECUTADOS RECURSOS PROPIOS</t>
  </si>
  <si>
    <t>% EJECUTADO RECURSOS PROPIOS</t>
  </si>
  <si>
    <t>MES 1</t>
  </si>
  <si>
    <t>MES 2</t>
  </si>
  <si>
    <t>MES 3</t>
  </si>
  <si>
    <t>MES 4</t>
  </si>
  <si>
    <t>MES 5</t>
  </si>
  <si>
    <t>MES 6</t>
  </si>
  <si>
    <t>MES 7</t>
  </si>
  <si>
    <t>MES 8</t>
  </si>
  <si>
    <t>MES 9</t>
  </si>
  <si>
    <t>MES 10</t>
  </si>
  <si>
    <t>MES 11</t>
  </si>
  <si>
    <t>MES 12</t>
  </si>
  <si>
    <t>% CUMPLIMIENTO</t>
  </si>
  <si>
    <t>PLA</t>
  </si>
  <si>
    <t>RES</t>
  </si>
  <si>
    <t>FECHA:</t>
  </si>
  <si>
    <t>Rubros Presupuestales</t>
  </si>
  <si>
    <t>Recursos Propios</t>
  </si>
  <si>
    <t>Recursos Gestionados</t>
  </si>
  <si>
    <t xml:space="preserve">Recurso Humano </t>
  </si>
  <si>
    <t>POLITICA GESTIÓN ESTRATEGICA DE TALENTO HUMANO - MIPG</t>
  </si>
  <si>
    <t xml:space="preserve">Mensual </t>
  </si>
  <si>
    <t>Cronograma de capacitaciones</t>
  </si>
  <si>
    <t>Trimestral</t>
  </si>
  <si>
    <t>PORCENTAJE DE CUMPLIMIENTO EN METAS</t>
  </si>
  <si>
    <t>TOTALES RECURSOS</t>
  </si>
  <si>
    <t xml:space="preserve">      </t>
  </si>
  <si>
    <t>Elaboró:</t>
  </si>
  <si>
    <t>Revisó:</t>
  </si>
  <si>
    <t>Fecha:</t>
  </si>
  <si>
    <t>METAS</t>
  </si>
  <si>
    <t xml:space="preserve">PLAN DE ACCIÓN ESTRATEGICO INSTITUCIONAL </t>
  </si>
  <si>
    <t>No.</t>
  </si>
  <si>
    <t xml:space="preserve">PROCESO 
</t>
  </si>
  <si>
    <t>ANUAL</t>
  </si>
  <si>
    <t>Subdirección Administrativa y Financiera</t>
  </si>
  <si>
    <t>Gestión del Talento humano</t>
  </si>
  <si>
    <t>Semestral</t>
  </si>
  <si>
    <t xml:space="preserve">NOMBRE DEL PLAN </t>
  </si>
  <si>
    <t>PROGRAMA
(Objetivos especificos)</t>
  </si>
  <si>
    <t>OBJETO DEL PLAN
(Objetivo General)</t>
  </si>
  <si>
    <t xml:space="preserve">Formar a los servidores públicos del INVISBU con el fin de fortalecer sus capacidades, conocimientos, habilidades y aptitudes, centrado en la gestión de las personas, en su desarrollo y en la corresponsabilidad que tienen tanto los individuos como la organización en la consecución de los objetivos institucionales.
</t>
  </si>
  <si>
    <t xml:space="preserve">Encuestas aplicadas a los líderes de las diferentes dependencias y a los servidores públicos / Nº servidores publicos </t>
  </si>
  <si>
    <t>Número de seguimientos al PIC realizados</t>
  </si>
  <si>
    <t>Número de informes final entregados del PIC</t>
  </si>
  <si>
    <t xml:space="preserve">Identificar las necesidades de capacitación y formación de los servidore spublicos </t>
  </si>
  <si>
    <t>Establecer actividades encaminadas a la capacitación y formación de los servidores públicos</t>
  </si>
  <si>
    <t>Contar con personar capacitado en los diferentes niveles de la organización en los aspectos mas relevantes de la misma</t>
  </si>
  <si>
    <t>Establecer mecanismos que permitan identificar el cumplimiento de actividades establecidas dentro del plan</t>
  </si>
  <si>
    <t>Nº de planes ejecutados / Nº  de planes formulados</t>
  </si>
  <si>
    <t>N° de capacitaciones clasificadas en los ejes temáticos / Nº  de capacitaciones programadas</t>
  </si>
  <si>
    <t xml:space="preserve">N° de Inducciones realizadas/ Nº Personal Contratado
</t>
  </si>
  <si>
    <t xml:space="preserve">CRONOGRAMA DEL PLAN INSTITUCIONAL DE CAPACITACIÓN </t>
  </si>
  <si>
    <t>Código: F.XX.PO.TH</t>
  </si>
  <si>
    <t>Versión: 1.0</t>
  </si>
  <si>
    <t>Fecha: 18.03.19</t>
  </si>
  <si>
    <t xml:space="preserve">EJE DE DESARROLLO </t>
  </si>
  <si>
    <t>Actividad de Capacitación.</t>
  </si>
  <si>
    <t>Objetivo.</t>
  </si>
  <si>
    <t>Población Beneficiaria</t>
  </si>
  <si>
    <t># Participantes potenciales</t>
  </si>
  <si>
    <t xml:space="preserve">Cronograma de ejecución </t>
  </si>
  <si>
    <t>Fuente de financiación / 
Proveedor</t>
  </si>
  <si>
    <t>Costo Estimado</t>
  </si>
  <si>
    <t>Horas</t>
  </si>
  <si>
    <t>Lugar</t>
  </si>
  <si>
    <t>Enero</t>
  </si>
  <si>
    <t>Febrero</t>
  </si>
  <si>
    <t>Marzo</t>
  </si>
  <si>
    <t>Abril</t>
  </si>
  <si>
    <t>Mayo</t>
  </si>
  <si>
    <t>Junio</t>
  </si>
  <si>
    <t>Julio</t>
  </si>
  <si>
    <t>Agosto</t>
  </si>
  <si>
    <t>Septiembre</t>
  </si>
  <si>
    <t>Octubre</t>
  </si>
  <si>
    <t>Noviembre</t>
  </si>
  <si>
    <t>Diciembre</t>
  </si>
  <si>
    <t>P</t>
  </si>
  <si>
    <t>E</t>
  </si>
  <si>
    <t>Dar cumplimiento a los requerimientos de conocimiento especifico del Plan Nacional de Capacitación 2020 - 2030 / Eje temático Gestión  de Conocimiento</t>
  </si>
  <si>
    <t>Planta y Contratistas</t>
  </si>
  <si>
    <t>INVISBU</t>
  </si>
  <si>
    <t>ARL POSITIVA</t>
  </si>
  <si>
    <t>Dar cumplimiento a los requerimientos de conocimiento especifico del Plan Nacional de Capacitación 2020 - 2030 / Eje temático Creación de Valor Público</t>
  </si>
  <si>
    <t>CNSC</t>
  </si>
  <si>
    <t>CONTRATISTA SUBDIRECCIÓN ADMINISTRATIVA Y FINANCIERA</t>
  </si>
  <si>
    <t>Dar cumplimiento a los requerimientos de conocimiento especifico del Plan Nacional de Capacitación 2020 - 2030 / Eje temático Transformación Digital</t>
  </si>
  <si>
    <t>VIRTUAL INVISBU</t>
  </si>
  <si>
    <t>Porcentaje de Cumplimiento</t>
  </si>
  <si>
    <t>INVIBU</t>
  </si>
  <si>
    <t>Dar cumplimiento a los requerimientos de conocimiento especifico del Plan Nacional de Capacitación 2020 - 2030 / Eje temático Creación de Valor Público - Probidad y Ética de lo Publico</t>
  </si>
  <si>
    <t xml:space="preserve">Inducción y Reinducción </t>
  </si>
  <si>
    <t>Acoso Laboral</t>
  </si>
  <si>
    <t>Estilos de Vida Saludable, control sobrepeso y sedentarismo - PVE Cardiovascular</t>
  </si>
  <si>
    <t>Atención a emergencias: Cuidado quemaduras, fracturas y heridas abiertas</t>
  </si>
  <si>
    <t>Riesgo Público - Atención a la comunidad</t>
  </si>
  <si>
    <t>Atención al Cliente y buen trato</t>
  </si>
  <si>
    <t>Relaciones interpersonales y Trabajo en equipo</t>
  </si>
  <si>
    <t>Sustancias Psicoactivas</t>
  </si>
  <si>
    <t>Prevención y Contención Covid - 19</t>
  </si>
  <si>
    <t xml:space="preserve">Inteligencia emocional y comunicación asertiva </t>
  </si>
  <si>
    <t>Estilos de vida saludable - Cuidado visual</t>
  </si>
  <si>
    <t>Resolución de conflictos</t>
  </si>
  <si>
    <t>Claridad del Rol</t>
  </si>
  <si>
    <t>Relaciones interpersonales y trabajo en equipo</t>
  </si>
  <si>
    <t>Higiene postural - Postura con compostura</t>
  </si>
  <si>
    <t>Hábitos de vida y trabajo saludable, alimentación y control de peso</t>
  </si>
  <si>
    <t>Retroalimentación del desempeño y reconocimiento al trabajo</t>
  </si>
  <si>
    <t>Gestión Contractual - Liquidación de contratos</t>
  </si>
  <si>
    <t>Brindar a los Funcionarios, practicantes y/o Contratistas una orientación general objetiva sobre las funciones que desempeñará, los fines, razón social, organización y estructura del Instituto.</t>
  </si>
  <si>
    <t>Servicio al Ciudadano - Protocolo de atención al ciudadano</t>
  </si>
  <si>
    <t>Socializar el protocolo de atención al ciudadano, el cual busca establecer el procedimiento fundamental que deben observarse en todas las relaciones de los funcionarios públicos que hacen parte del Instituto con sus usuarios externos e internos. El cual contempla los postulados generales que permiten hacer una atención integral a la ciudadanía haciendo un adecuado uso de los canales de servicio.</t>
  </si>
  <si>
    <t>Identificar y socializar los lineamientos básicos en relación a la Gestión de Conocimiento, contribuyendo a comprender cómo conseguir organizaciones más competitivas y adaptables, así como crear procesos y mecanismos de gestión que aceleren los procesos de aprendizaje, la creación, adaptación y difusión del conocimiento, tanto en el Instituto como entre el Instituto y sus funcionarios, practicantes y/o contratistas.</t>
  </si>
  <si>
    <t>Brindar los elementos teóricos y prácticos que permitan comprender qué es la epidemia COVID-19 y cómo limitar su propagación y contagio</t>
  </si>
  <si>
    <t>Código Integridad, Transparencia y Lucha contra la Corrupción - MIPG</t>
  </si>
  <si>
    <t>Potencializar habilidades del cuidado para generar hábitos que promuevan la preservación y conservación de la vida. Identificar las pautas básicas para la prevención del riesgo público con el fin de apropiar medidas de control y ser multiplicador de estas en el entorno laboral, familiar y social.</t>
  </si>
  <si>
    <t>Garantizar una óptima atención al cliente, asegurando la satisfacción total del cliente a través de todas las acciones, identificando los aspectos que se han de mejorar.</t>
  </si>
  <si>
    <t>Identificar el conjunto de requerimientos mentales, cognitivos o intelectuales a los que se ve sometido el trabajador a lo largo de su jornada laboral, es decir, nivel de actividad mental o de esfuerzo intelectual necesario para desarrollar el trabajo. con el fin de generar acciones encaminadas a su control y disminución</t>
  </si>
  <si>
    <t>Código de Integridad - (Elegir un valor)</t>
  </si>
  <si>
    <t>Elegir y apropiarse del valor elegido con el fin de potenciar actividades al mejoramiento continuo en los diferentes aspectos o campos de acción del valor en mención.</t>
  </si>
  <si>
    <t>Excel básico y avanzado</t>
  </si>
  <si>
    <t>Capacitar a funcionarios, practicantes y/o contratistas en la creación de informes profesionales de tabla dinámica sobre los datos obtenidos. Desarrollar bases de datos, formularios e informes. Crear y utilizar diversas plantillas de fórmulas y funciones. Automatizar tareas cotidianas que se realizan en las hojas de cálculo.</t>
  </si>
  <si>
    <t>Generar actitudes que permitan a los funcionarios, practicantes y/o contratistas el desarrollo individual para que pueda alcanzar una mejor calidad de vida en sociedad, un buen ambiente social y laboral para entablar buenas relaciones y trabajo en equipo</t>
  </si>
  <si>
    <t>Identificar acciones que permitan tomar conciencia de las emociones, comprendiendo los sentimientos de los demás, tolerar las presiones y frustraciones de la vida cotidiana, desarrollar  capacidad de trabajar en equipo y adoptar una actitud empática y social, que brindará más posibilidades de desarrollo profesional y personal.</t>
  </si>
  <si>
    <t>Identificar los principales problemas visuales que se manifiestan en la población  durante la ejecución de sus actividades diarias para poder dar soluciones efectivas y  Prevenir las alteraciones a nivel visual y ocular disminuyendo los factores de riesgo que impidan un buen rendimiento y no afecte su productividad en las labores cotidianas.</t>
  </si>
  <si>
    <t>Establecer acciones que permitan a los funcionarios, practicantes y/o contratistas identificar de forma adecuada su rol dentro del Instituto con el fin de desarrollar adecuadamente sus funciones u objetivos contractuales.</t>
  </si>
  <si>
    <t xml:space="preserve">Brindar al grupo de participantes los conocimientos teórico-prácticos actualizados para actuar en caso de emergencias, brindando las técnicas adecuadas y necesarias para generar la evacuación de heridos. </t>
  </si>
  <si>
    <t>Brigada de emergencia contra incendios y evacuación</t>
  </si>
  <si>
    <t>Recordar a los funcionarios que cuenten con personal a cargo la importancia de generar una correcta retroalimentación del desempeño y reconocimiento al trabajo con el fin de contar con funcionarios, practicantes y/o contratistas motivados</t>
  </si>
  <si>
    <t>Capacitar correctamente a supervisores y contratistas en el correcto diligenciamiento de los formatos necesarios para la liquidación de contratos</t>
  </si>
  <si>
    <t>Contribuir con la identificación y definición, prevención, corrección y diversas sanciones a las diversas formas de agresión, maltrato, vejámenes, trato desconsiderado y ofensivo, y en general todo ultraje a la dignidad humana que se ejerza sobre quienes realizan sus actividades económicas en el contexto de una relación laboral, privada o pública.</t>
  </si>
  <si>
    <t>Socializar el Código de Integridad estableciendo las bases para la adopción de los 5 valores mediante la inclusión de principios de acción particulares encaminados al cumplimiento de estos.</t>
  </si>
  <si>
    <t>Comité de Convivencia Laboral - CCL: Características básicas, funciones y responsabilidades.</t>
  </si>
  <si>
    <t>Establecer las características básicas, lineamientos, funciones, responsabilidades y objeto del comité como es la prevención y solución de las situaciones causadas por conductas de acoso laboral de los trabajadores al interior de la Institución, procurando generar una conciencia colectiva conviviente, con el fin de promover el trabajo en condiciones dignas, justas y armónicas</t>
  </si>
  <si>
    <t>COPASST: Características básicas, funciones y responsabilidades</t>
  </si>
  <si>
    <t>Establecer las características básicas, lineamientos, funciones, responsabilidades y obligaciones del comité el cual es el organismo que se encarga de la promoción y vigilancia de las normas y reglamentos de seguridad y salud en el trabajo dentro de la empresa a través de actividades de promoción, información y divulgación.</t>
  </si>
  <si>
    <t>Brindar conocimientos básicos de primeros auxilios, que permitan a los funcionarios, practicantes y/o contratistas familiarizarse con situaciones críticas, y permitir que  desarrollen su potencial y creatividad en la práctica de los primeros auxilios y atención a emergencias.</t>
  </si>
  <si>
    <t>Identificar las causa de la aparición de estrés  con el fin de establecer actividades que permitan limitar su aparición y incidencia en las actividades diarias de los funcionarios, practicantes y/o contratistas, motivando al buen trabajo en equipo, para así poder elaborar las funciones diarias de una manera óptima</t>
  </si>
  <si>
    <t xml:space="preserve">Identificación del personal conflictivo con el acompañamiento Psicológico, generando actividades que permitan disminuir impacto negativo de conductas propias de estos trabajadores. </t>
  </si>
  <si>
    <t>Seguridad Vial (manejo defensivo y decálogo del buen peatón)</t>
  </si>
  <si>
    <t>Identificar las buenas practicas para ejercer manejo defensivo y decálogo del buen peatón</t>
  </si>
  <si>
    <t>Identificar el tabaco, alcohol y sustancias psicoactivas naturales o sintéticas, como sustancias capaces de  crear, en las personas consumidoras,  dependencia y tolerancia. Reconociendo los problemas de salud derivados del consumo de estas y desarrollar capacidades y habilidades que les posibilite resistir la presión grupal y social, generando actitudes positivas y de respeto  hacia los no consumidores.</t>
  </si>
  <si>
    <t xml:space="preserve">Fortalecer las falencias de los funcionarios, practicantes y/o contratistas en el uso de herramientas ofimáticas, enfocando el desarrollo en programas de uso diario. </t>
  </si>
  <si>
    <t>Identificación de Trastornos Musculo esqueléticos (TME o DME)</t>
  </si>
  <si>
    <t>Identificación de los diferentes DME, sus causas, consecuencias y métodos de mitigación o eliminación , integrando actividades diarias que contribuyan con la prevención de su aparición</t>
  </si>
  <si>
    <t>Identificar las actitudes o actividades que contribuyen en la aparición de conflictos al interior del Instituto, con el fin de reducir estos por medio de actividades de prevención y control</t>
  </si>
  <si>
    <t>Desarrollar actividades  y actitudes de los funcionarios, practicantes y/o contratistas con el fin de alcanzar una mejor calidad de vida en sociedad, así como espacios de trabajo armónicos</t>
  </si>
  <si>
    <t xml:space="preserve">Sistema de Gestión de Calidad, uso adecuado de manuales y formatos. Seguimiento de recomendaciones y solicitudes de actualización, modificación o creación de formatos. </t>
  </si>
  <si>
    <t>Establecer el correcto uso y manejo de los diferentes elementos del SIG, entre los cuales se encuentran procedimientos, manuales, formatos y demás; así como el correcto procedimiento para la solicitud de creación, actualización o modificación de los diferentes documentos del SIG</t>
  </si>
  <si>
    <t>Seguridad Vial - Mi Rol en la Vía</t>
  </si>
  <si>
    <t>Promover hábitos y comportamientos seguros en todos los miembros del Instituto, formando a los conductores, pasajeros y peatones en una cultura de la seguridad vial que evite las conductas de riesgo de siniestros viales y de infracciones de tránsito, creando de esta manera un ambiente de prevención de las infracciones de tránsito y de los siniestros viales</t>
  </si>
  <si>
    <t>Capacitar a funcionarios, practicantes y/o contratistas en la identificación y reducción de cargas que soporta el sistema musculo esquelético durante las actividades diarias. Una misma tarea se puede llevar a cabo con posturas diferentes, algunas de las cuales son más seguras y permiten ejecutarla con menor esfuerzo físico.</t>
  </si>
  <si>
    <t>Adquirir una capacidad crítica para elegir una alimentación saludable en el entorno laboral, con el fin de que estas conductas contribuyan a mantener estilos de vida saludables, brindando de esta manera la energía necesaria para el cumplimiento  de las funciones u objetivos contractuales de los diferentes funcionarios, practicantes y/o contratistas.</t>
  </si>
  <si>
    <t>Identificar las principales causas y consecuencias de la aparición de la HTA  con el fin de reducir el riesgo asociado con  la morbimortalidad cardiovascular (CV).</t>
  </si>
  <si>
    <t>Generar hábitos de vida saludable que permitan a los funcionarios, practicantes y/o contratistas la identificación de conductas que permitirán la mitigación  de riesgos asociados a sobrepeso y sedentarismos</t>
  </si>
  <si>
    <t xml:space="preserve">Identificar las actitudes o actividades que constituyen o no  acoso labora, mitigando de esta manera los riesgos inherentes al acoso laboral  </t>
  </si>
  <si>
    <t>TICS</t>
  </si>
  <si>
    <t>CONTRATISTA SUBDIRECCIÓN JURÍDICA</t>
  </si>
  <si>
    <t>CONTRATISTA ARCHIVO - SUBDIRECCIÓN ADMINISTRATIVA Y FINANCIERA</t>
  </si>
  <si>
    <t>CONTRATISTA AMBIENTAL SUBDIRECCIÓN TÉCNICA</t>
  </si>
  <si>
    <t>Iniciar la implementación de buenas prácticas para el uso racional de recursos naturales</t>
  </si>
  <si>
    <t>Extensión de buenas practicas ambientales: La tierra nuestro único hogar</t>
  </si>
  <si>
    <t>Gestión documental - ORGANIZACIÓN DE ARCHIVOS DE GESTIÓN</t>
  </si>
  <si>
    <t xml:space="preserve">GESTION DOCUMENTAL - APLICACIÓN DE TABLAS DE RETENCIÓN </t>
  </si>
  <si>
    <t xml:space="preserve">Gestión de Conocimiento </t>
  </si>
  <si>
    <t>Subdirección Administrativa (Subdirector Administrativo, Tesorero, Contador, Auxiliar Administrativo y Presupuesto)</t>
  </si>
  <si>
    <t>DIRECCIÓN</t>
  </si>
  <si>
    <t>Salud Auditiva</t>
  </si>
  <si>
    <t xml:space="preserve">Daño Antijurídico </t>
  </si>
  <si>
    <t xml:space="preserve">Orientación Al Servicio </t>
  </si>
  <si>
    <t>Disminución carga mental - Actividades de fortalecimiento mental y salud mental laboral - Control de Estrés</t>
  </si>
  <si>
    <t>Estilos d vida saludable - Prevención y cuidado Obesidad</t>
  </si>
  <si>
    <t xml:space="preserve">Uso Tecnologías de la Información </t>
  </si>
  <si>
    <t xml:space="preserve">Gestión de conocimiento - Gestión de la Información </t>
  </si>
  <si>
    <t>Estilo de vida saludable - Trabajo en equipo</t>
  </si>
  <si>
    <t>Evaluación de personal conflictivo - Acompañamiento Psicológico -  Salud Mental - Pausas Activas Mentales</t>
  </si>
  <si>
    <t>COMUNICACIÓN ASERTIVA</t>
  </si>
  <si>
    <t>Demanda de Trabajo - Control de Estrés</t>
  </si>
  <si>
    <t>lenguaje Claro</t>
  </si>
  <si>
    <t>SEGURIDAD DE LA INFORMACIÖN</t>
  </si>
  <si>
    <t>Desarrollo procesos, herramientas, estrategias de control
para cada una de las líneas de defensa que establece el
modelo estándar de control interno (MECI)</t>
  </si>
  <si>
    <t>Desarrollo procesos, herramientas, estrategias de control para cada una de las líneas de defensa que establece el modelo estándar de control interno (MECI)</t>
  </si>
  <si>
    <t>Establecer estrategias para generar cambios organizacionales. Con ello, se busca formar y adquirir las competencias que los servidores públicos requieren para un óptimo rendimiento, que les permita responder a las exigencias y demandas del entorno social, mediante un cambio de la cultura del servicio, generando valor público y un Estado más eficiente.</t>
  </si>
  <si>
    <t>Socializar las características básicas y ventajas de la Gestión de Conocimiento y sus componentes en pro del crecimiento institucional</t>
  </si>
  <si>
    <t>Gestión Documental - conceptos básicos de archivo, normatividad y demás.</t>
  </si>
  <si>
    <t xml:space="preserve">Identificar y clarificar conceptos relacionados con la gestión documental, la normatividad básica que comprende y demás temas de interés que permitan a los funcionarios, practicantes y/o contratistas del instituto. </t>
  </si>
  <si>
    <t xml:space="preserve">Suscripción plataforma Actualícese </t>
  </si>
  <si>
    <t xml:space="preserve">Generar la suscripción a la plataforma actualícese con el fin de lograr un área financiera y contable actualizada y a la vanguardia de información relevante. </t>
  </si>
  <si>
    <t>Estilo de vida saludable: Cuidado, prevención y cuidado de hipertensión y prehipertensión</t>
  </si>
  <si>
    <t xml:space="preserve">Lenguaje no verbal  - habilidades comunicativas </t>
  </si>
  <si>
    <t xml:space="preserve">Identificar y formar a los diferentes funcionarios, practicantes y/o contratistas sobre las diversas practicas en la organización de archivos de gestión de las diferentes áreas del Instituto. </t>
  </si>
  <si>
    <t>Brindar los elementos teóricos y prácticos que permitan a los diferentes servidores públicos  y contratistas mejorar hábitos que contribuyan con el cuidado de la Salud Auditiva</t>
  </si>
  <si>
    <t xml:space="preserve">Identificar y formar a los funcionarios, practicantes y/o contratistas en el correcto uso y manejo de las tablas de retención documental presentes en el Instituto. </t>
  </si>
  <si>
    <t>Estilos de vida saludable - Prevención y cuidado hipertensión y prehipertensión</t>
  </si>
  <si>
    <t xml:space="preserve">Desarrollar actividades que permitan a los diferentes funcionarios y contratistas contar con pautas y lineamientos basicos relacioandos con el lenguaje no verbal y la forma de comunciación entre compañeros, visitantes y publico en general. </t>
  </si>
  <si>
    <t xml:space="preserve">Establecer un espacio que permita a funcionarios y contratistas el conocimiento de las caracteristicas básicas relacionadas al daño antijuridico, sus implicaciones y la forma de evitar que este se produzca. </t>
  </si>
  <si>
    <t>CONTROL INTERNO</t>
  </si>
  <si>
    <t>INTERNET</t>
  </si>
  <si>
    <t>CONTRATISTA PLANEACIÓN</t>
  </si>
  <si>
    <t>Gestión integral de residuos: Cel. Nacional Reciclaje y Reciclador</t>
  </si>
  <si>
    <t>Resaltar el trabajo de los recicladores y algunos procesos de reciclado</t>
  </si>
  <si>
    <t xml:space="preserve"> Uso eficiente del agua: Día mundial del agua</t>
  </si>
  <si>
    <t>Enseñar el proceso convensional de tratabilidad de agua</t>
  </si>
  <si>
    <t>Estrategía cero papel: Día del árbol</t>
  </si>
  <si>
    <t>Dar a conocer la politica cero papel</t>
  </si>
  <si>
    <t>Compras sostenibles: Día Biodiversidad</t>
  </si>
  <si>
    <t>Resaltar la biodiversidad de insumos amigables con el medio ambiente</t>
  </si>
  <si>
    <t>Uso eficiente de la energía: Día del medio ambiente</t>
  </si>
  <si>
    <t>Dar un homenaje al medio ambiente desde la mirada de la energía renovable</t>
  </si>
  <si>
    <t>Gestión integral de residuos: Día calidad del aire</t>
  </si>
  <si>
    <t>Enseñar el impacto de los residuos, sobre la calidad del aire</t>
  </si>
  <si>
    <t>Uso eficiente del agua: Mar y la riqueza pesquera</t>
  </si>
  <si>
    <t>Resaltar la biodiversidad de los mares.</t>
  </si>
  <si>
    <t>Uso eficiente de la energía: Día ahorro de energía</t>
  </si>
  <si>
    <t>Concientizar el uso eficiente de energía.</t>
  </si>
  <si>
    <t>Estrategía cero papel: Día de la montaña</t>
  </si>
  <si>
    <t>Relacionar los recursos ecosistemicos de un bosque con el uso del papel</t>
  </si>
  <si>
    <t>2.1.2.02.02.008 Servicios prestados a las empresas y servicios de producción </t>
  </si>
  <si>
    <t>1. Realizar LA DETECCION DE NECESIDADES DE APRENDIZAJE ORGANIZACIONAL -DNAO-  a traves del formato F.27.PO.TH a todos los líderes de las diferentes dependencias de la entidad, con el fin de que se identifiquen temas transversales enfocados a construir el Saber, Saber Hacer, y el Ser en los funcionarios y la DETECCION DE NECESIDADES INDIVIDUALES .</t>
  </si>
  <si>
    <t>2. Formular, programar y adoptar el Plan Institucional de Capacitación teniendo en cuenta los siguientes temas:
-Gestión del talento humano
-Integración cultural
-Planificación, desarrollo territorial y nacional
-Relevancia internacional
-Buen Gobierno
-Contratación Pública
-Cultura organizacional
-Derechos humanos
-Gestión administrativa
-Gestión de las tecnologías de la información
-Gestión documental
-Gestión Financiera
-Gobierno en Línea
-Innovación
-Participación ciudadana
-Servicio al ciudadano
-Sostenibilidad ambiental
-Derecho de acceso a la información</t>
  </si>
  <si>
    <t>3. Clasificar los temas de capacitación en los ejes tematicos de acuerdo al Plan Nacional de Formación y Capacitación 2020 - 2030
- Gestión de Conocimiento
-Creación de Valor Público
-Transformación Digital
- Probidad y Ética de lo público</t>
  </si>
  <si>
    <t>6. Realziar seguimiento trimestral a PIC</t>
  </si>
  <si>
    <t>7. Elaborar informe final de ejecución del PIC</t>
  </si>
  <si>
    <t>2.1.1.01.01.001.01 Sueldo básico</t>
  </si>
  <si>
    <t xml:space="preserve">4. Realizar jornadas de inducción o reinducción a los diferentes servidores publcios del Instituto </t>
  </si>
  <si>
    <t xml:space="preserve">5. Realizar seguimiento mensual de las evaluación de eficacia y satisfacción a cada capacitación realizada. </t>
  </si>
  <si>
    <t xml:space="preserve">Porcentaje de seguimiento de capacitaciones medidas. </t>
  </si>
  <si>
    <t>Encuestas aplicadas</t>
  </si>
  <si>
    <t>Plan y cronograma</t>
  </si>
  <si>
    <t xml:space="preserve">Evidencia desarrollo jornadas de inducción y reinducción </t>
  </si>
  <si>
    <t>Evaluaciones de satisfacción ante capacitación ejecutada</t>
  </si>
  <si>
    <t>Seguimiento trimestral</t>
  </si>
  <si>
    <t xml:space="preserve">Informe final de ejecución del plan </t>
  </si>
  <si>
    <t xml:space="preserve">Aprobado por: AMPARO ALEXANDRA ALDANA HERNANDEZ </t>
  </si>
  <si>
    <t>Prevención y contención enfermedades respiratorias</t>
  </si>
  <si>
    <t>META 2024</t>
  </si>
  <si>
    <t>2.Información de Gestión de Metas año 2024</t>
  </si>
  <si>
    <t>DETALLE RECURSOS PROGRAMADOS - 2024</t>
  </si>
  <si>
    <t>DETALLE DE RECURSOS EJECUTADOS - 2024</t>
  </si>
  <si>
    <t>Vigencia: 2024</t>
  </si>
  <si>
    <t>Realizado por: ALEXANDRA ALDANA HERNÁNDEZ</t>
  </si>
  <si>
    <t>MARITZA GOMEZ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</si>
</sst>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quot;$&quot;\ * #,##0.00_-;\-&quot;$&quot;\ * #,##0.00_-;_-&quot;$&quot;\ * &quot;-&quot;??_-;_-@_-"/>
    <numFmt numFmtId="166" formatCode="_-* #,##0.00\ _€_-;\-* #,##0.00\ _€_-;_-* &quot;-&quot;??\ _€_-;_-@_-"/>
    <numFmt numFmtId="167" formatCode="0.0%"/>
    <numFmt numFmtId="168" formatCode="&quot;$&quot;\ #,##0"/>
    <numFmt numFmtId="169" formatCode="_(* #,##0_);_(* \(#,##0\);_(* &quot;-&quot;??_);_(@_)"/>
    <numFmt numFmtId="170" formatCode="[$-C0A]d\-mmm\-yy;@"/>
  </numFmts>
  <fonts count="17">
    <font>
      <sz val="11"/>
      <color theme="1"/>
      <name val="Calibri"/>
      <family val="2"/>
      <scheme val="minor"/>
    </font>
    <font>
      <sz val="11"/>
      <color theme="1"/>
      <name val="Calibri"/>
      <family val="2"/>
      <scheme val="minor"/>
    </font>
    <font>
      <b/>
      <sz val="10"/>
      <color theme="1"/>
      <name val="Arial Narrow"/>
      <family val="2"/>
    </font>
    <font>
      <b/>
      <sz val="10"/>
      <name val="Arial Narrow"/>
      <family val="2"/>
    </font>
    <font>
      <sz val="11"/>
      <color theme="1"/>
      <name val="Arial"/>
      <family val="2"/>
    </font>
    <font>
      <sz val="10"/>
      <name val="Arial Narrow"/>
      <family val="2"/>
    </font>
    <font>
      <b/>
      <u/>
      <sz val="10"/>
      <color theme="1"/>
      <name val="Arial Narrow"/>
      <family val="2"/>
    </font>
    <font>
      <b/>
      <sz val="10"/>
      <color theme="0"/>
      <name val="Arial Narrow"/>
      <family val="2"/>
    </font>
    <font>
      <b/>
      <sz val="9"/>
      <color indexed="81"/>
      <name val="Tahoma"/>
      <family val="2"/>
    </font>
    <font>
      <sz val="9"/>
      <color indexed="81"/>
      <name val="Tahoma"/>
      <family val="2"/>
    </font>
    <font>
      <sz val="11"/>
      <name val="Arial Narrow"/>
      <family val="2"/>
    </font>
    <font>
      <sz val="10"/>
      <color theme="1"/>
      <name val="Arial Narrow"/>
      <family val="2"/>
    </font>
    <font>
      <sz val="14"/>
      <name val="Arial Narrow"/>
      <family val="2"/>
    </font>
    <font>
      <sz val="10"/>
      <name val="Arial"/>
      <family val="2"/>
    </font>
    <font>
      <sz val="10"/>
      <color indexed="8"/>
      <name val="Zurich BT"/>
      <family val="2"/>
    </font>
    <font>
      <sz val="12"/>
      <name val="Arial Narrow"/>
      <family val="2"/>
    </font>
    <font>
      <b/>
      <sz val="9"/>
      <color theme="1"/>
      <name val="Arial Narrow"/>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2" tint="-0.249977111117893"/>
        <bgColor indexed="64"/>
      </patternFill>
    </fill>
  </fills>
  <borders count="5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164" fontId="4" fillId="0" borderId="0" applyFont="0" applyFill="0" applyBorder="0" applyAlignment="0" applyProtection="0"/>
    <xf numFmtId="0" fontId="1" fillId="0" borderId="0"/>
    <xf numFmtId="0" fontId="13" fillId="0" borderId="0"/>
    <xf numFmtId="165" fontId="1" fillId="0" borderId="0" applyFont="0" applyFill="0" applyBorder="0" applyAlignment="0" applyProtection="0"/>
    <xf numFmtId="168" fontId="13" fillId="0" borderId="0"/>
    <xf numFmtId="166" fontId="14" fillId="0" borderId="0" applyFont="0" applyFill="0" applyBorder="0" applyAlignment="0" applyProtection="0"/>
  </cellStyleXfs>
  <cellXfs count="262">
    <xf numFmtId="0" fontId="0" fillId="0" borderId="0" xfId="0"/>
    <xf numFmtId="0" fontId="2" fillId="2" borderId="0" xfId="0" applyFont="1" applyFill="1" applyAlignment="1">
      <alignment horizontal="center" vertical="center"/>
    </xf>
    <xf numFmtId="0" fontId="2" fillId="2" borderId="0" xfId="0" applyFont="1" applyFill="1" applyAlignment="1">
      <alignment horizontal="center" vertical="center" wrapText="1"/>
    </xf>
    <xf numFmtId="167" fontId="2" fillId="2" borderId="0" xfId="0" applyNumberFormat="1" applyFont="1" applyFill="1" applyAlignment="1">
      <alignment horizontal="center" vertical="center"/>
    </xf>
    <xf numFmtId="168" fontId="2" fillId="2" borderId="0" xfId="0" applyNumberFormat="1" applyFont="1" applyFill="1" applyAlignment="1">
      <alignment horizontal="center" vertical="center"/>
    </xf>
    <xf numFmtId="10" fontId="2" fillId="2" borderId="0" xfId="0" applyNumberFormat="1" applyFont="1" applyFill="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3" fillId="4" borderId="22" xfId="0" applyFont="1" applyFill="1" applyBorder="1" applyAlignment="1">
      <alignment horizontal="center" vertical="center"/>
    </xf>
    <xf numFmtId="167" fontId="3" fillId="4" borderId="22" xfId="0" applyNumberFormat="1" applyFont="1" applyFill="1" applyBorder="1" applyAlignment="1">
      <alignment horizontal="center" vertical="center" wrapText="1"/>
    </xf>
    <xf numFmtId="0" fontId="2" fillId="2" borderId="0" xfId="0" applyFont="1" applyFill="1" applyAlignment="1" applyProtection="1">
      <alignment horizontal="center" vertical="center" wrapText="1"/>
      <protection locked="0"/>
    </xf>
    <xf numFmtId="9" fontId="3" fillId="7" borderId="22" xfId="1" applyFont="1" applyFill="1" applyBorder="1" applyAlignment="1">
      <alignment horizontal="center" vertical="center" wrapText="1"/>
    </xf>
    <xf numFmtId="0" fontId="5" fillId="2" borderId="2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6" borderId="22" xfId="0" applyFont="1" applyFill="1" applyBorder="1" applyAlignment="1">
      <alignment horizontal="center" vertical="center" wrapText="1"/>
    </xf>
    <xf numFmtId="9" fontId="3" fillId="4" borderId="22" xfId="1" applyFont="1" applyFill="1" applyBorder="1" applyAlignment="1">
      <alignment horizontal="center" vertical="center" wrapText="1"/>
    </xf>
    <xf numFmtId="168" fontId="5" fillId="4" borderId="22" xfId="0" applyNumberFormat="1" applyFont="1" applyFill="1" applyBorder="1" applyAlignment="1">
      <alignment horizontal="center" vertical="center"/>
    </xf>
    <xf numFmtId="168" fontId="3" fillId="4" borderId="22" xfId="0" applyNumberFormat="1" applyFont="1" applyFill="1" applyBorder="1" applyAlignment="1">
      <alignment horizontal="center" vertical="center" wrapText="1"/>
    </xf>
    <xf numFmtId="168" fontId="3" fillId="7" borderId="22" xfId="0" applyNumberFormat="1" applyFont="1" applyFill="1" applyBorder="1" applyAlignment="1">
      <alignment horizontal="center" vertical="center" wrapText="1"/>
    </xf>
    <xf numFmtId="0" fontId="3" fillId="2" borderId="0" xfId="0" applyFont="1" applyFill="1" applyAlignment="1">
      <alignment vertical="center"/>
    </xf>
    <xf numFmtId="0" fontId="6" fillId="2" borderId="0" xfId="0" applyFont="1" applyFill="1" applyAlignment="1">
      <alignment horizontal="center" vertical="center"/>
    </xf>
    <xf numFmtId="3" fontId="5" fillId="0" borderId="0" xfId="0" applyNumberFormat="1" applyFont="1" applyAlignment="1" applyProtection="1">
      <alignment horizontal="left" wrapText="1"/>
      <protection locked="0"/>
    </xf>
    <xf numFmtId="168" fontId="2" fillId="2" borderId="0" xfId="0" applyNumberFormat="1" applyFont="1" applyFill="1" applyAlignment="1">
      <alignment wrapText="1"/>
    </xf>
    <xf numFmtId="0" fontId="7" fillId="2" borderId="0" xfId="0" applyFont="1" applyFill="1" applyAlignment="1">
      <alignment horizontal="left" wrapText="1"/>
    </xf>
    <xf numFmtId="0" fontId="7" fillId="2" borderId="0" xfId="0" applyFont="1" applyFill="1" applyAlignment="1">
      <alignment horizontal="center" wrapText="1"/>
    </xf>
    <xf numFmtId="168" fontId="7" fillId="2" borderId="0" xfId="0" applyNumberFormat="1" applyFont="1" applyFill="1" applyAlignment="1">
      <alignment horizontal="center" vertical="center"/>
    </xf>
    <xf numFmtId="168" fontId="7" fillId="2" borderId="0" xfId="0" applyNumberFormat="1" applyFont="1" applyFill="1" applyAlignment="1">
      <alignment horizontal="left" wrapText="1"/>
    </xf>
    <xf numFmtId="168" fontId="7" fillId="2" borderId="0" xfId="0" applyNumberFormat="1" applyFont="1" applyFill="1" applyAlignment="1">
      <alignment horizontal="right" wrapText="1"/>
    </xf>
    <xf numFmtId="0" fontId="5" fillId="2" borderId="22" xfId="0" applyFont="1" applyFill="1" applyBorder="1" applyAlignment="1">
      <alignment vertical="center" wrapText="1"/>
    </xf>
    <xf numFmtId="0" fontId="5" fillId="4" borderId="22" xfId="0" applyFont="1" applyFill="1" applyBorder="1" applyAlignment="1">
      <alignment horizontal="center" vertical="center" wrapText="1"/>
    </xf>
    <xf numFmtId="0" fontId="2" fillId="2" borderId="11" xfId="0" applyFont="1" applyFill="1" applyBorder="1" applyAlignment="1">
      <alignment horizontal="center" vertical="center"/>
    </xf>
    <xf numFmtId="169" fontId="3" fillId="4" borderId="22" xfId="2" applyNumberFormat="1" applyFont="1" applyFill="1" applyBorder="1" applyAlignment="1">
      <alignment horizontal="center" vertical="center" wrapText="1"/>
    </xf>
    <xf numFmtId="170" fontId="3" fillId="4" borderId="22" xfId="0" applyNumberFormat="1" applyFont="1" applyFill="1" applyBorder="1" applyAlignment="1">
      <alignment horizontal="center" vertical="center" wrapText="1"/>
    </xf>
    <xf numFmtId="1" fontId="3" fillId="5" borderId="22" xfId="0" applyNumberFormat="1" applyFont="1" applyFill="1" applyBorder="1" applyAlignment="1">
      <alignment horizontal="center" vertical="center" wrapText="1"/>
    </xf>
    <xf numFmtId="0" fontId="5" fillId="2" borderId="22" xfId="0" applyFont="1" applyFill="1" applyBorder="1" applyAlignment="1">
      <alignment horizontal="left" vertical="center" wrapText="1"/>
    </xf>
    <xf numFmtId="0" fontId="3" fillId="2" borderId="22" xfId="0" applyFont="1" applyFill="1" applyBorder="1" applyAlignment="1">
      <alignment horizontal="center" vertical="center" wrapText="1"/>
    </xf>
    <xf numFmtId="9" fontId="3" fillId="6" borderId="22" xfId="1" applyFont="1" applyFill="1" applyBorder="1" applyAlignment="1">
      <alignment horizontal="center" vertical="center" wrapText="1"/>
    </xf>
    <xf numFmtId="9" fontId="3" fillId="7" borderId="22" xfId="0" applyNumberFormat="1" applyFont="1" applyFill="1" applyBorder="1" applyAlignment="1">
      <alignment horizontal="center" vertical="center" wrapText="1"/>
    </xf>
    <xf numFmtId="0" fontId="5" fillId="4" borderId="22" xfId="0" applyFont="1" applyFill="1" applyBorder="1" applyAlignment="1">
      <alignment horizontal="left" vertical="center" wrapText="1"/>
    </xf>
    <xf numFmtId="0" fontId="3" fillId="2" borderId="0" xfId="0" applyFont="1" applyFill="1" applyAlignment="1">
      <alignment horizontal="left" vertical="center"/>
    </xf>
    <xf numFmtId="0" fontId="10" fillId="2" borderId="22" xfId="0" applyFont="1" applyFill="1" applyBorder="1" applyAlignment="1">
      <alignment horizontal="center" vertical="center" wrapText="1"/>
    </xf>
    <xf numFmtId="9" fontId="5" fillId="2" borderId="22" xfId="0" applyNumberFormat="1" applyFont="1" applyFill="1" applyBorder="1" applyAlignment="1">
      <alignment horizontal="center" vertical="center" wrapText="1"/>
    </xf>
    <xf numFmtId="0" fontId="12" fillId="2" borderId="22" xfId="0" applyFont="1" applyFill="1" applyBorder="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5" fillId="0" borderId="0" xfId="0" applyFont="1" applyAlignment="1">
      <alignment vertical="center" wrapText="1"/>
    </xf>
    <xf numFmtId="0" fontId="11" fillId="0" borderId="22" xfId="0" applyFont="1" applyBorder="1" applyAlignment="1">
      <alignment vertical="center" wrapText="1"/>
    </xf>
    <xf numFmtId="0" fontId="11" fillId="8" borderId="22" xfId="0" applyFont="1" applyFill="1" applyBorder="1" applyAlignment="1">
      <alignment vertical="center" wrapText="1"/>
    </xf>
    <xf numFmtId="0" fontId="11" fillId="6" borderId="22" xfId="0" applyFont="1" applyFill="1" applyBorder="1" applyAlignment="1">
      <alignment vertical="center" wrapText="1"/>
    </xf>
    <xf numFmtId="0" fontId="11" fillId="2" borderId="22" xfId="0" applyFont="1" applyFill="1" applyBorder="1" applyAlignment="1">
      <alignment vertical="center" wrapText="1"/>
    </xf>
    <xf numFmtId="0" fontId="11" fillId="0" borderId="29" xfId="0" applyFont="1" applyBorder="1" applyAlignment="1">
      <alignment vertical="center" wrapText="1"/>
    </xf>
    <xf numFmtId="0" fontId="11" fillId="2" borderId="29" xfId="0" applyFont="1" applyFill="1" applyBorder="1" applyAlignment="1">
      <alignment vertical="center" wrapText="1"/>
    </xf>
    <xf numFmtId="0" fontId="11" fillId="5" borderId="29" xfId="0" applyFont="1" applyFill="1" applyBorder="1" applyAlignment="1">
      <alignment vertical="center" wrapText="1"/>
    </xf>
    <xf numFmtId="0" fontId="11" fillId="6" borderId="29" xfId="0" applyFont="1" applyFill="1" applyBorder="1" applyAlignment="1">
      <alignment vertical="center" wrapText="1"/>
    </xf>
    <xf numFmtId="168" fontId="11" fillId="2" borderId="22" xfId="5" applyNumberFormat="1" applyFont="1" applyFill="1" applyBorder="1" applyAlignment="1">
      <alignment horizontal="center" vertical="center" wrapText="1"/>
    </xf>
    <xf numFmtId="1" fontId="11" fillId="2" borderId="22" xfId="0" applyNumberFormat="1"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0" borderId="18" xfId="0" applyFont="1" applyBorder="1" applyAlignment="1">
      <alignment vertical="center" wrapText="1"/>
    </xf>
    <xf numFmtId="0" fontId="11" fillId="8" borderId="18" xfId="0" applyFont="1" applyFill="1" applyBorder="1" applyAlignment="1">
      <alignment vertical="center" wrapText="1"/>
    </xf>
    <xf numFmtId="0" fontId="11" fillId="6" borderId="18" xfId="0" applyFont="1" applyFill="1" applyBorder="1" applyAlignment="1">
      <alignment vertical="center" wrapText="1"/>
    </xf>
    <xf numFmtId="0" fontId="11" fillId="8" borderId="29" xfId="0" applyFont="1" applyFill="1" applyBorder="1" applyAlignment="1">
      <alignment vertical="center" wrapText="1"/>
    </xf>
    <xf numFmtId="0" fontId="5" fillId="2" borderId="21" xfId="4" applyFont="1" applyFill="1" applyBorder="1" applyAlignment="1">
      <alignment horizontal="center" vertical="center" wrapText="1"/>
    </xf>
    <xf numFmtId="0" fontId="5" fillId="2" borderId="22" xfId="4" applyFont="1" applyFill="1" applyBorder="1" applyAlignment="1">
      <alignment horizontal="left" vertical="center" wrapText="1"/>
    </xf>
    <xf numFmtId="0" fontId="5" fillId="2" borderId="29" xfId="4" applyFont="1" applyFill="1" applyBorder="1" applyAlignment="1">
      <alignment horizontal="left" vertical="center" wrapText="1"/>
    </xf>
    <xf numFmtId="0" fontId="5" fillId="2" borderId="29" xfId="0" applyFont="1" applyFill="1" applyBorder="1" applyAlignment="1">
      <alignment horizontal="left" vertical="center" wrapText="1"/>
    </xf>
    <xf numFmtId="0" fontId="11" fillId="2" borderId="29" xfId="0" applyFont="1" applyFill="1" applyBorder="1" applyAlignment="1">
      <alignment horizontal="center" vertical="center" wrapText="1"/>
    </xf>
    <xf numFmtId="168" fontId="11" fillId="2" borderId="29" xfId="5" applyNumberFormat="1" applyFont="1" applyFill="1" applyBorder="1" applyAlignment="1">
      <alignment horizontal="center" vertical="center" wrapText="1"/>
    </xf>
    <xf numFmtId="1" fontId="11" fillId="2" borderId="29" xfId="0" applyNumberFormat="1"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0" xfId="0" applyFont="1" applyFill="1" applyAlignment="1">
      <alignment vertical="center" wrapText="1"/>
    </xf>
    <xf numFmtId="0" fontId="11" fillId="2" borderId="0" xfId="0" applyFont="1" applyFill="1" applyAlignment="1">
      <alignment horizontal="center" vertical="center" wrapText="1"/>
    </xf>
    <xf numFmtId="0" fontId="5" fillId="2" borderId="17" xfId="4" applyFont="1" applyFill="1" applyBorder="1" applyAlignment="1">
      <alignment horizontal="center" vertical="center" wrapText="1"/>
    </xf>
    <xf numFmtId="0" fontId="5" fillId="2" borderId="18" xfId="4" applyFont="1" applyFill="1" applyBorder="1" applyAlignment="1">
      <alignment horizontal="left" vertical="center" wrapText="1"/>
    </xf>
    <xf numFmtId="0" fontId="11" fillId="2" borderId="18" xfId="0" applyFont="1" applyFill="1" applyBorder="1" applyAlignment="1">
      <alignment vertical="center" wrapText="1"/>
    </xf>
    <xf numFmtId="0" fontId="11" fillId="2" borderId="18" xfId="0" applyFont="1" applyFill="1" applyBorder="1" applyAlignment="1">
      <alignment horizontal="center" vertical="center" wrapText="1"/>
    </xf>
    <xf numFmtId="1" fontId="11" fillId="2" borderId="0" xfId="0" applyNumberFormat="1" applyFont="1" applyFill="1" applyAlignment="1">
      <alignment horizontal="center" vertical="center" wrapText="1"/>
    </xf>
    <xf numFmtId="168" fontId="11" fillId="2" borderId="18" xfId="5" applyNumberFormat="1" applyFont="1" applyFill="1" applyBorder="1" applyAlignment="1">
      <alignment horizontal="center" vertical="center" wrapText="1"/>
    </xf>
    <xf numFmtId="1" fontId="11" fillId="2" borderId="18" xfId="0" applyNumberFormat="1"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5" borderId="18" xfId="0" applyFont="1" applyFill="1" applyBorder="1" applyAlignment="1">
      <alignment vertical="center" wrapText="1"/>
    </xf>
    <xf numFmtId="0" fontId="5" fillId="2" borderId="0" xfId="0" applyFont="1" applyFill="1" applyAlignment="1">
      <alignment vertical="center" wrapText="1"/>
    </xf>
    <xf numFmtId="0" fontId="5" fillId="2" borderId="40" xfId="0" applyFont="1" applyFill="1" applyBorder="1" applyAlignment="1">
      <alignment horizontal="left" vertical="center" wrapText="1"/>
    </xf>
    <xf numFmtId="0" fontId="11" fillId="2" borderId="40" xfId="0" applyFont="1" applyFill="1" applyBorder="1" applyAlignment="1">
      <alignment vertical="center" wrapText="1"/>
    </xf>
    <xf numFmtId="0" fontId="11" fillId="2" borderId="40" xfId="0" applyFont="1" applyFill="1" applyBorder="1" applyAlignment="1">
      <alignment horizontal="center" vertical="center" wrapText="1"/>
    </xf>
    <xf numFmtId="168" fontId="11" fillId="2" borderId="40" xfId="5" applyNumberFormat="1" applyFont="1" applyFill="1" applyBorder="1" applyAlignment="1">
      <alignment horizontal="center" vertical="center" wrapText="1"/>
    </xf>
    <xf numFmtId="1" fontId="11" fillId="2" borderId="40" xfId="0" applyNumberFormat="1" applyFont="1" applyFill="1" applyBorder="1" applyAlignment="1">
      <alignment horizontal="center" vertical="center" wrapText="1"/>
    </xf>
    <xf numFmtId="0" fontId="11" fillId="2" borderId="41" xfId="0" applyFont="1" applyFill="1" applyBorder="1" applyAlignment="1">
      <alignment horizontal="center" vertical="center" wrapText="1"/>
    </xf>
    <xf numFmtId="0" fontId="5" fillId="2" borderId="40" xfId="4" applyFont="1" applyFill="1" applyBorder="1" applyAlignment="1">
      <alignment horizontal="left" vertical="center" wrapText="1"/>
    </xf>
    <xf numFmtId="0" fontId="3" fillId="2" borderId="2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0" borderId="17" xfId="0" applyFont="1" applyBorder="1" applyAlignment="1">
      <alignment vertical="center" wrapText="1"/>
    </xf>
    <xf numFmtId="0" fontId="11" fillId="0" borderId="19" xfId="0" applyFont="1" applyBorder="1" applyAlignment="1">
      <alignment vertical="center" wrapText="1"/>
    </xf>
    <xf numFmtId="0" fontId="11" fillId="0" borderId="21" xfId="0" applyFont="1" applyBorder="1" applyAlignment="1">
      <alignment vertical="center" wrapText="1"/>
    </xf>
    <xf numFmtId="0" fontId="11" fillId="0" borderId="26" xfId="0" applyFont="1" applyBorder="1" applyAlignment="1">
      <alignment vertical="center" wrapText="1"/>
    </xf>
    <xf numFmtId="0" fontId="11" fillId="0" borderId="28" xfId="0" applyFont="1" applyBorder="1" applyAlignment="1">
      <alignment vertical="center" wrapText="1"/>
    </xf>
    <xf numFmtId="0" fontId="11" fillId="0" borderId="32" xfId="0" applyFont="1" applyBorder="1" applyAlignment="1">
      <alignment vertical="center" wrapText="1"/>
    </xf>
    <xf numFmtId="0" fontId="5" fillId="2" borderId="38" xfId="4" applyFont="1" applyFill="1" applyBorder="1" applyAlignment="1">
      <alignment horizontal="left" vertical="center" wrapText="1"/>
    </xf>
    <xf numFmtId="0" fontId="11" fillId="2" borderId="38" xfId="0" applyFont="1" applyFill="1" applyBorder="1" applyAlignment="1">
      <alignment vertical="center" wrapText="1"/>
    </xf>
    <xf numFmtId="0" fontId="11" fillId="2" borderId="38" xfId="0" applyFont="1" applyFill="1" applyBorder="1" applyAlignment="1">
      <alignment horizontal="center" vertical="center" wrapText="1"/>
    </xf>
    <xf numFmtId="0" fontId="11" fillId="0" borderId="38" xfId="0" applyFont="1" applyBorder="1" applyAlignment="1">
      <alignment vertical="center" wrapText="1"/>
    </xf>
    <xf numFmtId="0" fontId="11" fillId="8" borderId="38" xfId="0" applyFont="1" applyFill="1" applyBorder="1" applyAlignment="1">
      <alignment vertical="center" wrapText="1"/>
    </xf>
    <xf numFmtId="0" fontId="11" fillId="6" borderId="38" xfId="0" applyFont="1" applyFill="1" applyBorder="1" applyAlignment="1">
      <alignment vertical="center" wrapText="1"/>
    </xf>
    <xf numFmtId="168" fontId="11" fillId="2" borderId="38" xfId="5" applyNumberFormat="1" applyFont="1" applyFill="1" applyBorder="1" applyAlignment="1">
      <alignment horizontal="center" vertical="center" wrapText="1"/>
    </xf>
    <xf numFmtId="1" fontId="11" fillId="2" borderId="38" xfId="0" applyNumberFormat="1" applyFont="1" applyFill="1" applyBorder="1" applyAlignment="1">
      <alignment horizontal="center" vertical="center" wrapText="1"/>
    </xf>
    <xf numFmtId="0" fontId="11" fillId="2" borderId="42" xfId="0" applyFont="1" applyFill="1" applyBorder="1" applyAlignment="1">
      <alignment horizontal="center" vertical="center" wrapText="1"/>
    </xf>
    <xf numFmtId="0" fontId="3" fillId="0" borderId="38" xfId="0" applyFont="1" applyBorder="1" applyAlignment="1">
      <alignment horizontal="center" vertical="center" textRotation="90" wrapText="1"/>
    </xf>
    <xf numFmtId="168" fontId="11" fillId="2" borderId="39" xfId="5" applyNumberFormat="1" applyFont="1" applyFill="1" applyBorder="1" applyAlignment="1">
      <alignment horizontal="center" vertical="center" wrapText="1"/>
    </xf>
    <xf numFmtId="168" fontId="11" fillId="2" borderId="27" xfId="5" applyNumberFormat="1" applyFont="1" applyFill="1" applyBorder="1" applyAlignment="1">
      <alignment horizontal="center" vertical="center" wrapText="1"/>
    </xf>
    <xf numFmtId="168" fontId="11" fillId="2" borderId="33" xfId="5" applyNumberFormat="1"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45" xfId="0" applyFont="1" applyFill="1" applyBorder="1" applyAlignment="1">
      <alignment horizontal="center" vertical="center" wrapText="1"/>
    </xf>
    <xf numFmtId="168" fontId="11" fillId="2" borderId="20" xfId="5" applyNumberFormat="1" applyFont="1" applyFill="1" applyBorder="1" applyAlignment="1">
      <alignment horizontal="center" vertical="center" wrapText="1"/>
    </xf>
    <xf numFmtId="168" fontId="11" fillId="2" borderId="37" xfId="5" applyNumberFormat="1" applyFont="1" applyFill="1" applyBorder="1" applyAlignment="1">
      <alignment horizontal="center" vertical="center" wrapText="1"/>
    </xf>
    <xf numFmtId="0" fontId="11" fillId="5" borderId="22" xfId="0" applyFont="1" applyFill="1" applyBorder="1" applyAlignment="1">
      <alignment vertical="center" wrapText="1"/>
    </xf>
    <xf numFmtId="0" fontId="11" fillId="2" borderId="26" xfId="0" applyFont="1" applyFill="1" applyBorder="1" applyAlignment="1">
      <alignment vertical="center" wrapText="1"/>
    </xf>
    <xf numFmtId="0" fontId="11" fillId="0" borderId="49" xfId="0" applyFont="1" applyBorder="1" applyAlignment="1">
      <alignment vertical="center" wrapText="1"/>
    </xf>
    <xf numFmtId="0" fontId="11" fillId="0" borderId="42" xfId="0" applyFont="1" applyBorder="1" applyAlignment="1">
      <alignment vertical="center" wrapText="1"/>
    </xf>
    <xf numFmtId="168" fontId="11" fillId="0" borderId="19" xfId="5" applyNumberFormat="1" applyFont="1" applyFill="1" applyBorder="1" applyAlignment="1">
      <alignment horizontal="center" vertical="center" wrapText="1"/>
    </xf>
    <xf numFmtId="1" fontId="3" fillId="2" borderId="25" xfId="0" applyNumberFormat="1" applyFont="1" applyFill="1" applyBorder="1" applyAlignment="1">
      <alignment horizontal="center" vertical="center" wrapText="1"/>
    </xf>
    <xf numFmtId="1" fontId="3" fillId="2" borderId="36" xfId="0" applyNumberFormat="1" applyFont="1" applyFill="1" applyBorder="1" applyAlignment="1">
      <alignment horizontal="center" vertical="center" wrapText="1"/>
    </xf>
    <xf numFmtId="0" fontId="15" fillId="2" borderId="22" xfId="4" applyFont="1" applyFill="1" applyBorder="1" applyAlignment="1">
      <alignment horizontal="left" vertical="center" wrapText="1"/>
    </xf>
    <xf numFmtId="0" fontId="15" fillId="2" borderId="13" xfId="4" applyFont="1" applyFill="1" applyBorder="1" applyAlignment="1">
      <alignment horizontal="left" vertical="center" wrapText="1"/>
    </xf>
    <xf numFmtId="0" fontId="15" fillId="2" borderId="22" xfId="4" applyFont="1" applyFill="1" applyBorder="1" applyAlignment="1">
      <alignment vertical="center" wrapText="1"/>
    </xf>
    <xf numFmtId="0" fontId="15" fillId="2" borderId="29" xfId="4" applyFont="1" applyFill="1" applyBorder="1" applyAlignment="1">
      <alignment horizontal="left" vertical="center" wrapText="1"/>
    </xf>
    <xf numFmtId="0" fontId="15" fillId="2" borderId="38" xfId="4" applyFont="1" applyFill="1" applyBorder="1" applyAlignment="1">
      <alignment horizontal="left" vertical="center" wrapText="1"/>
    </xf>
    <xf numFmtId="0" fontId="15" fillId="2" borderId="18" xfId="4" applyFont="1" applyFill="1" applyBorder="1" applyAlignment="1">
      <alignment horizontal="left" vertical="center" wrapText="1"/>
    </xf>
    <xf numFmtId="0" fontId="15" fillId="2" borderId="18" xfId="4" applyFont="1" applyFill="1" applyBorder="1" applyAlignment="1">
      <alignment vertical="center" wrapText="1"/>
    </xf>
    <xf numFmtId="0" fontId="11" fillId="2" borderId="19" xfId="0" applyFont="1" applyFill="1" applyBorder="1" applyAlignment="1">
      <alignment vertical="center" wrapText="1"/>
    </xf>
    <xf numFmtId="168" fontId="5" fillId="4" borderId="22" xfId="0" applyNumberFormat="1" applyFont="1" applyFill="1" applyBorder="1" applyAlignment="1">
      <alignment horizontal="center" vertical="center" wrapText="1"/>
    </xf>
    <xf numFmtId="0" fontId="16" fillId="2" borderId="9" xfId="0" applyFont="1" applyFill="1" applyBorder="1" applyAlignment="1">
      <alignment horizontal="left" vertical="center"/>
    </xf>
    <xf numFmtId="0" fontId="16" fillId="2" borderId="0" xfId="0" applyFont="1" applyFill="1" applyAlignment="1">
      <alignment horizontal="center" vertical="center"/>
    </xf>
    <xf numFmtId="0" fontId="5" fillId="2" borderId="18" xfId="0" applyFont="1" applyFill="1" applyBorder="1" applyAlignment="1">
      <alignment horizontal="left" vertical="center" wrapText="1"/>
    </xf>
    <xf numFmtId="9" fontId="2" fillId="2" borderId="0" xfId="1" applyFont="1" applyFill="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169" fontId="3" fillId="3" borderId="22" xfId="2" applyNumberFormat="1"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xf>
    <xf numFmtId="0" fontId="3" fillId="5" borderId="18" xfId="0" applyFont="1" applyFill="1" applyBorder="1" applyAlignment="1">
      <alignment horizontal="center" vertical="center" wrapText="1"/>
    </xf>
    <xf numFmtId="0" fontId="3" fillId="5" borderId="22" xfId="0" applyFont="1" applyFill="1" applyBorder="1" applyAlignment="1">
      <alignment horizontal="center" vertical="center" wrapText="1"/>
    </xf>
    <xf numFmtId="1" fontId="3" fillId="5" borderId="22" xfId="0" applyNumberFormat="1" applyFont="1" applyFill="1" applyBorder="1" applyAlignment="1">
      <alignment horizontal="center" vertical="center" wrapText="1"/>
    </xf>
    <xf numFmtId="10" fontId="3" fillId="5" borderId="26" xfId="0" applyNumberFormat="1" applyFont="1" applyFill="1" applyBorder="1" applyAlignment="1">
      <alignment horizontal="center" vertical="center" wrapText="1"/>
    </xf>
    <xf numFmtId="169" fontId="3" fillId="4" borderId="22" xfId="2" applyNumberFormat="1" applyFont="1" applyFill="1" applyBorder="1" applyAlignment="1">
      <alignment horizontal="center" vertical="center" wrapText="1"/>
    </xf>
    <xf numFmtId="0" fontId="3" fillId="4" borderId="22" xfId="0" applyFont="1" applyFill="1" applyBorder="1" applyAlignment="1">
      <alignment horizontal="center" vertical="center" textRotation="90"/>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169" fontId="3" fillId="4" borderId="22" xfId="2" applyNumberFormat="1" applyFont="1" applyFill="1" applyBorder="1" applyAlignment="1">
      <alignment horizontal="center" vertical="center" textRotation="45" wrapText="1"/>
    </xf>
    <xf numFmtId="169" fontId="3" fillId="3" borderId="21" xfId="2" applyNumberFormat="1" applyFont="1" applyFill="1" applyBorder="1" applyAlignment="1">
      <alignment horizontal="center" vertical="center" wrapText="1"/>
    </xf>
    <xf numFmtId="169" fontId="3" fillId="3" borderId="23" xfId="2" applyNumberFormat="1" applyFont="1" applyFill="1" applyBorder="1" applyAlignment="1">
      <alignment horizontal="center" vertical="center" wrapText="1"/>
    </xf>
    <xf numFmtId="169" fontId="3" fillId="3" borderId="24" xfId="2"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2" fillId="2" borderId="4" xfId="0" applyFont="1" applyFill="1" applyBorder="1" applyAlignment="1">
      <alignment horizontal="center" vertical="center" wrapText="1"/>
    </xf>
    <xf numFmtId="9" fontId="3" fillId="2" borderId="5" xfId="1" applyFont="1" applyFill="1" applyBorder="1" applyAlignment="1">
      <alignment horizontal="center" vertical="center"/>
    </xf>
    <xf numFmtId="9" fontId="3" fillId="2" borderId="7" xfId="1" applyFont="1" applyFill="1" applyBorder="1" applyAlignment="1">
      <alignment horizontal="center" vertical="center"/>
    </xf>
    <xf numFmtId="0" fontId="6" fillId="2" borderId="0" xfId="0" applyFont="1" applyFill="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2" fillId="2" borderId="0" xfId="0" applyFont="1" applyFill="1" applyAlignment="1">
      <alignment horizontal="center" vertical="center" wrapText="1"/>
    </xf>
    <xf numFmtId="17" fontId="2" fillId="2" borderId="10" xfId="0" applyNumberFormat="1" applyFont="1" applyFill="1" applyBorder="1" applyAlignment="1">
      <alignment horizontal="left" vertical="center" wrapText="1"/>
    </xf>
    <xf numFmtId="0" fontId="2" fillId="2" borderId="9" xfId="0" applyFont="1" applyFill="1" applyBorder="1" applyAlignment="1">
      <alignment horizontal="right" vertical="center"/>
    </xf>
    <xf numFmtId="0" fontId="2" fillId="2" borderId="10" xfId="0" applyFont="1" applyFill="1" applyBorder="1" applyAlignment="1">
      <alignment horizontal="right" vertical="center"/>
    </xf>
    <xf numFmtId="0" fontId="3" fillId="3" borderId="17"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8" xfId="0" applyFont="1" applyFill="1" applyBorder="1" applyAlignment="1">
      <alignment horizontal="center" vertical="center"/>
    </xf>
    <xf numFmtId="0" fontId="3" fillId="4"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168" fontId="2" fillId="2" borderId="1" xfId="0" applyNumberFormat="1" applyFont="1" applyFill="1" applyBorder="1" applyAlignment="1">
      <alignment horizontal="left" vertical="center"/>
    </xf>
    <xf numFmtId="168" fontId="2" fillId="2" borderId="3" xfId="0" applyNumberFormat="1" applyFont="1" applyFill="1" applyBorder="1" applyAlignment="1">
      <alignment horizontal="left" vertical="center"/>
    </xf>
    <xf numFmtId="168" fontId="2" fillId="2" borderId="2" xfId="0" applyNumberFormat="1" applyFont="1" applyFill="1" applyBorder="1" applyAlignment="1">
      <alignment horizontal="left" vertical="center"/>
    </xf>
    <xf numFmtId="168" fontId="2" fillId="2" borderId="9" xfId="0" applyNumberFormat="1" applyFont="1" applyFill="1" applyBorder="1" applyAlignment="1">
      <alignment horizontal="left" vertical="center"/>
    </xf>
    <xf numFmtId="168" fontId="2" fillId="2" borderId="10" xfId="0" applyNumberFormat="1" applyFont="1" applyFill="1" applyBorder="1" applyAlignment="1">
      <alignment horizontal="left" vertical="center"/>
    </xf>
    <xf numFmtId="168" fontId="2" fillId="2" borderId="11" xfId="0" applyNumberFormat="1" applyFont="1" applyFill="1" applyBorder="1" applyAlignment="1">
      <alignment horizontal="left" vertical="center"/>
    </xf>
    <xf numFmtId="0" fontId="3" fillId="4" borderId="22" xfId="0" applyFont="1" applyFill="1" applyBorder="1" applyAlignment="1">
      <alignment horizontal="center" vertical="center"/>
    </xf>
    <xf numFmtId="4" fontId="3" fillId="2" borderId="22" xfId="0" applyNumberFormat="1" applyFont="1" applyFill="1" applyBorder="1" applyAlignment="1">
      <alignment horizontal="center" vertical="center" textRotation="90" wrapText="1"/>
    </xf>
    <xf numFmtId="169" fontId="3" fillId="4" borderId="22" xfId="2" applyNumberFormat="1" applyFont="1" applyFill="1" applyBorder="1" applyAlignment="1">
      <alignment horizontal="center" vertical="center" textRotation="30" wrapText="1"/>
    </xf>
    <xf numFmtId="169" fontId="3" fillId="4" borderId="38" xfId="2" applyNumberFormat="1" applyFont="1" applyFill="1" applyBorder="1" applyAlignment="1">
      <alignment horizontal="center" vertical="center" wrapText="1"/>
    </xf>
    <xf numFmtId="169" fontId="3" fillId="4" borderId="25" xfId="2" applyNumberFormat="1" applyFont="1" applyFill="1" applyBorder="1" applyAlignment="1">
      <alignment horizontal="center" vertical="center" wrapText="1"/>
    </xf>
    <xf numFmtId="169" fontId="3" fillId="4" borderId="40" xfId="2" applyNumberFormat="1" applyFont="1" applyFill="1" applyBorder="1" applyAlignment="1">
      <alignment horizontal="center" vertical="center" wrapText="1"/>
    </xf>
    <xf numFmtId="169" fontId="3" fillId="3" borderId="45" xfId="2" applyNumberFormat="1" applyFont="1" applyFill="1" applyBorder="1" applyAlignment="1">
      <alignment horizontal="center" vertical="center" wrapText="1"/>
    </xf>
    <xf numFmtId="169" fontId="3" fillId="3" borderId="37" xfId="2" applyNumberFormat="1" applyFont="1" applyFill="1" applyBorder="1" applyAlignment="1">
      <alignment horizontal="center" vertical="center" wrapText="1"/>
    </xf>
    <xf numFmtId="169" fontId="3" fillId="3" borderId="46" xfId="2" applyNumberFormat="1" applyFont="1" applyFill="1" applyBorder="1" applyAlignment="1">
      <alignment horizontal="center" vertical="center" wrapText="1"/>
    </xf>
    <xf numFmtId="169" fontId="3" fillId="3" borderId="39" xfId="2" applyNumberFormat="1" applyFont="1" applyFill="1" applyBorder="1" applyAlignment="1">
      <alignment horizontal="center" vertical="center" wrapText="1"/>
    </xf>
    <xf numFmtId="168" fontId="3" fillId="2" borderId="0" xfId="0" applyNumberFormat="1" applyFont="1" applyFill="1" applyAlignment="1">
      <alignment horizontal="center" vertical="center"/>
    </xf>
    <xf numFmtId="168" fontId="3" fillId="2" borderId="8" xfId="0" applyNumberFormat="1" applyFont="1" applyFill="1" applyBorder="1" applyAlignment="1">
      <alignment horizontal="center" vertical="center"/>
    </xf>
    <xf numFmtId="0" fontId="3" fillId="2" borderId="4" xfId="0" applyFont="1" applyFill="1" applyBorder="1" applyAlignment="1">
      <alignment horizontal="right" vertical="center"/>
    </xf>
    <xf numFmtId="0" fontId="3" fillId="2" borderId="0" xfId="0" applyFont="1" applyFill="1" applyAlignment="1">
      <alignment horizontal="right" vertical="center"/>
    </xf>
    <xf numFmtId="0" fontId="3" fillId="2" borderId="6" xfId="0" applyFont="1" applyFill="1" applyBorder="1" applyAlignment="1">
      <alignment horizontal="right" vertical="center"/>
    </xf>
    <xf numFmtId="0" fontId="3" fillId="2" borderId="8" xfId="0" applyFont="1" applyFill="1" applyBorder="1" applyAlignment="1">
      <alignment horizontal="right"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2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9" xfId="0" applyFont="1" applyFill="1" applyBorder="1" applyAlignment="1">
      <alignment horizontal="center" vertical="center"/>
    </xf>
    <xf numFmtId="0" fontId="5" fillId="2" borderId="22" xfId="0" applyFont="1" applyFill="1" applyBorder="1" applyAlignment="1">
      <alignment horizontal="left" vertical="center" wrapText="1"/>
    </xf>
    <xf numFmtId="9" fontId="3" fillId="2" borderId="22" xfId="1" applyFont="1" applyFill="1" applyBorder="1" applyAlignment="1">
      <alignment horizontal="center" vertical="center"/>
    </xf>
    <xf numFmtId="0" fontId="12" fillId="2" borderId="2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40" xfId="0" applyFont="1" applyFill="1" applyBorder="1" applyAlignment="1">
      <alignment horizontal="center" vertical="center" wrapText="1"/>
    </xf>
    <xf numFmtId="1" fontId="3" fillId="2" borderId="13" xfId="0" applyNumberFormat="1" applyFont="1" applyFill="1" applyBorder="1" applyAlignment="1">
      <alignment horizontal="center" vertical="center" wrapText="1"/>
    </xf>
    <xf numFmtId="1" fontId="3" fillId="2" borderId="40" xfId="0" applyNumberFormat="1" applyFont="1" applyFill="1" applyBorder="1" applyAlignment="1">
      <alignment horizontal="center" vertical="center" wrapText="1"/>
    </xf>
    <xf numFmtId="1" fontId="3" fillId="2" borderId="15" xfId="0" applyNumberFormat="1" applyFont="1" applyFill="1" applyBorder="1" applyAlignment="1">
      <alignment horizontal="center" vertical="center" wrapText="1"/>
    </xf>
    <xf numFmtId="1" fontId="3" fillId="2" borderId="41" xfId="0" applyNumberFormat="1" applyFont="1" applyFill="1" applyBorder="1" applyAlignment="1">
      <alignment horizontal="center" vertical="center" wrapText="1"/>
    </xf>
    <xf numFmtId="0" fontId="3" fillId="0" borderId="35" xfId="0" applyFont="1" applyBorder="1" applyAlignment="1">
      <alignment horizontal="center" vertical="center" textRotation="90" wrapText="1"/>
    </xf>
    <xf numFmtId="0" fontId="3" fillId="0" borderId="27" xfId="0" applyFont="1" applyBorder="1" applyAlignment="1">
      <alignment horizontal="center" vertical="center" textRotation="90" wrapText="1"/>
    </xf>
    <xf numFmtId="0" fontId="2" fillId="0" borderId="48"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9" fontId="11" fillId="2" borderId="36" xfId="1" applyFont="1" applyFill="1" applyBorder="1" applyAlignment="1">
      <alignment horizontal="center" vertical="center" wrapText="1"/>
    </xf>
    <xf numFmtId="9" fontId="11" fillId="2" borderId="44"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0" borderId="18" xfId="0" applyFont="1" applyBorder="1" applyAlignment="1">
      <alignment horizontal="center" vertical="center" wrapText="1"/>
    </xf>
    <xf numFmtId="0" fontId="11" fillId="2" borderId="20"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27"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1" fillId="2" borderId="33"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2" borderId="3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0" borderId="51"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50" xfId="0" applyFont="1" applyBorder="1" applyAlignment="1">
      <alignment horizontal="left" vertical="center" wrapText="1"/>
    </xf>
  </cellXfs>
  <cellStyles count="8">
    <cellStyle name="Millares 2" xfId="7" xr:uid="{00000000-0005-0000-0000-000001000000}"/>
    <cellStyle name="Millares 3" xfId="2" xr:uid="{00000000-0005-0000-0000-000002000000}"/>
    <cellStyle name="Moneda 2" xfId="5" xr:uid="{00000000-0005-0000-0000-000003000000}"/>
    <cellStyle name="Normal" xfId="0" builtinId="0"/>
    <cellStyle name="Normal 2" xfId="3" xr:uid="{00000000-0005-0000-0000-000005000000}"/>
    <cellStyle name="Normal 2 2" xfId="4" xr:uid="{00000000-0005-0000-0000-000006000000}"/>
    <cellStyle name="Normal 3" xfId="6" xr:uid="{00000000-0005-0000-0000-000007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258536</xdr:colOff>
      <xdr:row>1</xdr:row>
      <xdr:rowOff>163286</xdr:rowOff>
    </xdr:from>
    <xdr:to>
      <xdr:col>3</xdr:col>
      <xdr:colOff>1032594</xdr:colOff>
      <xdr:row>4</xdr:row>
      <xdr:rowOff>1723</xdr:rowOff>
    </xdr:to>
    <xdr:pic>
      <xdr:nvPicPr>
        <xdr:cNvPr id="3" name="Imagen 2">
          <a:extLst>
            <a:ext uri="{FF2B5EF4-FFF2-40B4-BE49-F238E27FC236}">
              <a16:creationId xmlns:a16="http://schemas.microsoft.com/office/drawing/2014/main" id="{6195C09A-5449-4A3F-BAD9-9045535B75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393" y="340179"/>
          <a:ext cx="2842344" cy="566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333375</xdr:colOff>
      <xdr:row>1</xdr:row>
      <xdr:rowOff>214313</xdr:rowOff>
    </xdr:from>
    <xdr:to>
      <xdr:col>2</xdr:col>
      <xdr:colOff>3175719</xdr:colOff>
      <xdr:row>3</xdr:row>
      <xdr:rowOff>256857</xdr:rowOff>
    </xdr:to>
    <xdr:pic>
      <xdr:nvPicPr>
        <xdr:cNvPr id="3" name="Imagen 2">
          <a:extLst>
            <a:ext uri="{FF2B5EF4-FFF2-40B4-BE49-F238E27FC236}">
              <a16:creationId xmlns:a16="http://schemas.microsoft.com/office/drawing/2014/main" id="{5AF4AD19-81FF-4B08-BF36-38B68A8102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8" y="381001"/>
          <a:ext cx="2842344" cy="5664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E37"/>
  <sheetViews>
    <sheetView tabSelected="1" view="pageBreakPreview" zoomScale="40" zoomScaleNormal="40" zoomScaleSheetLayoutView="40" workbookViewId="0">
      <selection activeCell="C26" sqref="C26"/>
    </sheetView>
  </sheetViews>
  <sheetFormatPr baseColWidth="10" defaultColWidth="56.69140625" defaultRowHeight="12.9"/>
  <cols>
    <col min="1" max="1" width="1.69140625" style="1" customWidth="1"/>
    <col min="2" max="3" width="15.53515625" style="1" customWidth="1"/>
    <col min="4" max="4" width="20.84375" style="2" customWidth="1"/>
    <col min="5" max="5" width="1.53515625" style="2" customWidth="1"/>
    <col min="6" max="6" width="49.15234375" style="1" customWidth="1"/>
    <col min="7" max="7" width="4.69140625" style="1" customWidth="1"/>
    <col min="8" max="8" width="26.3828125" style="1" customWidth="1"/>
    <col min="9" max="9" width="7.84375" style="1" customWidth="1"/>
    <col min="10" max="10" width="8.84375" style="1" customWidth="1"/>
    <col min="11" max="11" width="12.69140625" style="1" customWidth="1"/>
    <col min="12" max="12" width="16.3046875" style="1" customWidth="1"/>
    <col min="13" max="13" width="10.84375" style="1" customWidth="1"/>
    <col min="14" max="27" width="4.69140625" style="1" customWidth="1"/>
    <col min="28" max="28" width="4.53515625" style="1" bestFit="1" customWidth="1"/>
    <col min="29" max="36" width="4.69140625" style="1" customWidth="1"/>
    <col min="37" max="37" width="8" style="1" bestFit="1" customWidth="1"/>
    <col min="38" max="38" width="12.84375" style="1" customWidth="1"/>
    <col min="39" max="39" width="15" style="3" customWidth="1"/>
    <col min="40" max="40" width="17.3046875" style="1" customWidth="1"/>
    <col min="41" max="41" width="15.3046875" style="1" customWidth="1"/>
    <col min="42" max="42" width="4.69140625" style="1" hidden="1" customWidth="1"/>
    <col min="43" max="43" width="17.69140625" style="1" customWidth="1"/>
    <col min="44" max="44" width="13.3828125" style="4" customWidth="1"/>
    <col min="45" max="45" width="14.3828125" style="4" customWidth="1"/>
    <col min="46" max="46" width="10.69140625" style="4" customWidth="1"/>
    <col min="47" max="47" width="16.15234375" style="4" customWidth="1"/>
    <col min="48" max="48" width="14.15234375" style="4" customWidth="1"/>
    <col min="49" max="49" width="13.3828125" style="4" customWidth="1"/>
    <col min="50" max="50" width="15.15234375" style="4" customWidth="1"/>
    <col min="51" max="51" width="12.69140625" style="4" customWidth="1"/>
    <col min="52" max="52" width="17.3828125" style="5" customWidth="1"/>
    <col min="53" max="53" width="11.15234375" style="2" customWidth="1"/>
    <col min="54" max="16384" width="56.69140625" style="1"/>
  </cols>
  <sheetData>
    <row r="1" spans="2:135" ht="13.3" thickBot="1"/>
    <row r="2" spans="2:135" ht="19.5" customHeight="1" thickBot="1">
      <c r="B2" s="143"/>
      <c r="C2" s="137"/>
      <c r="D2" s="138"/>
      <c r="E2" s="6"/>
      <c r="F2" s="137" t="s">
        <v>51</v>
      </c>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82" t="s">
        <v>0</v>
      </c>
      <c r="AV2" s="183"/>
      <c r="AW2" s="183"/>
      <c r="AX2" s="183"/>
      <c r="AY2" s="183"/>
      <c r="AZ2" s="184"/>
    </row>
    <row r="3" spans="2:135" ht="19.5" customHeight="1" thickBot="1">
      <c r="B3" s="144"/>
      <c r="C3" s="139"/>
      <c r="D3" s="140"/>
      <c r="E3" s="1"/>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82" t="s">
        <v>1</v>
      </c>
      <c r="AV3" s="183"/>
      <c r="AW3" s="183"/>
      <c r="AX3" s="183"/>
      <c r="AY3" s="183"/>
      <c r="AZ3" s="184"/>
    </row>
    <row r="4" spans="2:135" ht="19.5" customHeight="1" thickBot="1">
      <c r="B4" s="144"/>
      <c r="C4" s="139"/>
      <c r="D4" s="140"/>
      <c r="E4" s="1"/>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82" t="s">
        <v>2</v>
      </c>
      <c r="AV4" s="183"/>
      <c r="AW4" s="183"/>
      <c r="AX4" s="183"/>
      <c r="AY4" s="183"/>
      <c r="AZ4" s="184"/>
    </row>
    <row r="5" spans="2:135" ht="19.5" customHeight="1" thickBot="1">
      <c r="B5" s="145"/>
      <c r="C5" s="141"/>
      <c r="D5" s="142"/>
      <c r="E5" s="7"/>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85" t="s">
        <v>3</v>
      </c>
      <c r="AV5" s="186"/>
      <c r="AW5" s="186"/>
      <c r="AX5" s="186"/>
      <c r="AY5" s="186"/>
      <c r="AZ5" s="187"/>
    </row>
    <row r="6" spans="2:135" ht="5.15" customHeight="1" thickBot="1"/>
    <row r="7" spans="2:135" ht="20.149999999999999" customHeight="1" thickBot="1">
      <c r="B7" s="147" t="s">
        <v>4</v>
      </c>
      <c r="C7" s="150"/>
      <c r="D7" s="150"/>
      <c r="E7" s="148"/>
      <c r="F7" s="148"/>
      <c r="G7" s="148"/>
      <c r="H7" s="149"/>
      <c r="J7" s="175" t="s">
        <v>5</v>
      </c>
      <c r="K7" s="176"/>
      <c r="L7" s="31">
        <v>2024</v>
      </c>
    </row>
    <row r="8" spans="2:135" ht="5.15" customHeight="1" thickBot="1"/>
    <row r="9" spans="2:135">
      <c r="B9" s="177" t="s">
        <v>6</v>
      </c>
      <c r="C9" s="178"/>
      <c r="D9" s="179"/>
      <c r="E9" s="179"/>
      <c r="F9" s="179"/>
      <c r="G9" s="179"/>
      <c r="H9" s="179"/>
      <c r="I9" s="180" t="s">
        <v>257</v>
      </c>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51" t="s">
        <v>7</v>
      </c>
      <c r="AR9" s="151"/>
      <c r="AS9" s="151"/>
      <c r="AT9" s="151"/>
      <c r="AU9" s="151"/>
      <c r="AV9" s="151"/>
      <c r="AW9" s="151"/>
      <c r="AX9" s="151"/>
      <c r="AY9" s="151"/>
      <c r="AZ9" s="181"/>
    </row>
    <row r="10" spans="2:135" ht="26.5" customHeight="1">
      <c r="B10" s="160" t="s">
        <v>58</v>
      </c>
      <c r="C10" s="160" t="s">
        <v>60</v>
      </c>
      <c r="D10" s="146" t="s">
        <v>59</v>
      </c>
      <c r="E10" s="194" t="s">
        <v>50</v>
      </c>
      <c r="F10" s="195"/>
      <c r="G10" s="146" t="s">
        <v>52</v>
      </c>
      <c r="H10" s="146" t="s">
        <v>9</v>
      </c>
      <c r="I10" s="155" t="s">
        <v>256</v>
      </c>
      <c r="J10" s="159" t="s">
        <v>10</v>
      </c>
      <c r="K10" s="190" t="s">
        <v>11</v>
      </c>
      <c r="L10" s="190" t="s">
        <v>12</v>
      </c>
      <c r="M10" s="191" t="s">
        <v>53</v>
      </c>
      <c r="N10" s="188" t="s">
        <v>13</v>
      </c>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t="s">
        <v>14</v>
      </c>
      <c r="AM10" s="188"/>
      <c r="AN10" s="207" t="s">
        <v>15</v>
      </c>
      <c r="AO10" s="208"/>
      <c r="AP10" s="156" t="s">
        <v>16</v>
      </c>
      <c r="AQ10" s="152" t="s">
        <v>258</v>
      </c>
      <c r="AR10" s="152"/>
      <c r="AS10" s="152"/>
      <c r="AT10" s="152"/>
      <c r="AU10" s="153" t="s">
        <v>17</v>
      </c>
      <c r="AV10" s="153" t="s">
        <v>18</v>
      </c>
      <c r="AW10" s="153" t="s">
        <v>259</v>
      </c>
      <c r="AX10" s="153"/>
      <c r="AY10" s="153"/>
      <c r="AZ10" s="154" t="s">
        <v>19</v>
      </c>
    </row>
    <row r="11" spans="2:135" s="10" customFormat="1" ht="12" customHeight="1">
      <c r="B11" s="160"/>
      <c r="C11" s="160"/>
      <c r="D11" s="146"/>
      <c r="E11" s="161"/>
      <c r="F11" s="162"/>
      <c r="G11" s="146"/>
      <c r="H11" s="146"/>
      <c r="I11" s="155"/>
      <c r="J11" s="159"/>
      <c r="K11" s="190"/>
      <c r="L11" s="190"/>
      <c r="M11" s="192"/>
      <c r="N11" s="155" t="s">
        <v>20</v>
      </c>
      <c r="O11" s="155"/>
      <c r="P11" s="155" t="s">
        <v>21</v>
      </c>
      <c r="Q11" s="155"/>
      <c r="R11" s="155" t="s">
        <v>22</v>
      </c>
      <c r="S11" s="155"/>
      <c r="T11" s="155" t="s">
        <v>23</v>
      </c>
      <c r="U11" s="155"/>
      <c r="V11" s="155" t="s">
        <v>24</v>
      </c>
      <c r="W11" s="155"/>
      <c r="X11" s="155" t="s">
        <v>25</v>
      </c>
      <c r="Y11" s="155"/>
      <c r="Z11" s="155" t="s">
        <v>26</v>
      </c>
      <c r="AA11" s="155"/>
      <c r="AB11" s="155" t="s">
        <v>27</v>
      </c>
      <c r="AC11" s="155"/>
      <c r="AD11" s="155" t="s">
        <v>28</v>
      </c>
      <c r="AE11" s="155"/>
      <c r="AF11" s="155" t="s">
        <v>29</v>
      </c>
      <c r="AG11" s="155"/>
      <c r="AH11" s="155" t="s">
        <v>30</v>
      </c>
      <c r="AI11" s="155"/>
      <c r="AJ11" s="155" t="s">
        <v>31</v>
      </c>
      <c r="AK11" s="155"/>
      <c r="AL11" s="8" t="s">
        <v>10</v>
      </c>
      <c r="AM11" s="9" t="s">
        <v>32</v>
      </c>
      <c r="AN11" s="157"/>
      <c r="AO11" s="158"/>
      <c r="AP11" s="156"/>
      <c r="AQ11" s="152"/>
      <c r="AR11" s="152"/>
      <c r="AS11" s="152"/>
      <c r="AT11" s="152"/>
      <c r="AU11" s="153"/>
      <c r="AV11" s="153"/>
      <c r="AW11" s="153"/>
      <c r="AX11" s="153"/>
      <c r="AY11" s="153"/>
      <c r="AZ11" s="154"/>
    </row>
    <row r="12" spans="2:135" s="10" customFormat="1" ht="56.25" customHeight="1">
      <c r="B12" s="160"/>
      <c r="C12" s="160"/>
      <c r="D12" s="146"/>
      <c r="E12" s="196"/>
      <c r="F12" s="197"/>
      <c r="G12" s="146"/>
      <c r="H12" s="146"/>
      <c r="I12" s="155"/>
      <c r="J12" s="159"/>
      <c r="K12" s="190"/>
      <c r="L12" s="190"/>
      <c r="M12" s="193"/>
      <c r="N12" s="32" t="s">
        <v>33</v>
      </c>
      <c r="O12" s="32" t="s">
        <v>34</v>
      </c>
      <c r="P12" s="32" t="s">
        <v>33</v>
      </c>
      <c r="Q12" s="32" t="s">
        <v>34</v>
      </c>
      <c r="R12" s="32" t="s">
        <v>33</v>
      </c>
      <c r="S12" s="32" t="s">
        <v>34</v>
      </c>
      <c r="T12" s="32" t="s">
        <v>33</v>
      </c>
      <c r="U12" s="32" t="s">
        <v>34</v>
      </c>
      <c r="V12" s="32" t="s">
        <v>33</v>
      </c>
      <c r="W12" s="32" t="s">
        <v>34</v>
      </c>
      <c r="X12" s="32" t="s">
        <v>33</v>
      </c>
      <c r="Y12" s="32" t="s">
        <v>34</v>
      </c>
      <c r="Z12" s="32" t="s">
        <v>33</v>
      </c>
      <c r="AA12" s="32" t="s">
        <v>34</v>
      </c>
      <c r="AB12" s="32" t="s">
        <v>33</v>
      </c>
      <c r="AC12" s="32" t="s">
        <v>34</v>
      </c>
      <c r="AD12" s="32" t="s">
        <v>33</v>
      </c>
      <c r="AE12" s="32" t="s">
        <v>34</v>
      </c>
      <c r="AF12" s="32" t="s">
        <v>33</v>
      </c>
      <c r="AG12" s="32" t="s">
        <v>34</v>
      </c>
      <c r="AH12" s="32" t="s">
        <v>33</v>
      </c>
      <c r="AI12" s="32" t="s">
        <v>34</v>
      </c>
      <c r="AJ12" s="32" t="s">
        <v>33</v>
      </c>
      <c r="AK12" s="32" t="s">
        <v>34</v>
      </c>
      <c r="AL12" s="8" t="s">
        <v>35</v>
      </c>
      <c r="AM12" s="33"/>
      <c r="AN12" s="209"/>
      <c r="AO12" s="210"/>
      <c r="AP12" s="156"/>
      <c r="AQ12" s="34" t="s">
        <v>36</v>
      </c>
      <c r="AR12" s="34" t="s">
        <v>37</v>
      </c>
      <c r="AS12" s="34" t="s">
        <v>38</v>
      </c>
      <c r="AT12" s="34" t="s">
        <v>39</v>
      </c>
      <c r="AU12" s="153"/>
      <c r="AV12" s="153"/>
      <c r="AW12" s="34" t="s">
        <v>37</v>
      </c>
      <c r="AX12" s="34" t="s">
        <v>38</v>
      </c>
      <c r="AY12" s="34" t="s">
        <v>39</v>
      </c>
      <c r="AZ12" s="154"/>
    </row>
    <row r="13" spans="2:135" ht="96.75" customHeight="1">
      <c r="B13" s="189" t="s">
        <v>40</v>
      </c>
      <c r="C13" s="213" t="s">
        <v>61</v>
      </c>
      <c r="D13" s="43" t="s">
        <v>65</v>
      </c>
      <c r="E13" s="211" t="s">
        <v>239</v>
      </c>
      <c r="F13" s="211"/>
      <c r="G13" s="36">
        <v>1</v>
      </c>
      <c r="H13" s="12" t="s">
        <v>62</v>
      </c>
      <c r="I13" s="15">
        <v>9</v>
      </c>
      <c r="J13" s="11">
        <v>1</v>
      </c>
      <c r="K13" s="12" t="s">
        <v>54</v>
      </c>
      <c r="L13" s="41" t="s">
        <v>55</v>
      </c>
      <c r="M13" s="12" t="s">
        <v>56</v>
      </c>
      <c r="N13" s="14">
        <v>28</v>
      </c>
      <c r="O13" s="15">
        <v>22</v>
      </c>
      <c r="P13" s="14"/>
      <c r="Q13" s="15"/>
      <c r="R13" s="14"/>
      <c r="S13" s="15"/>
      <c r="T13" s="14"/>
      <c r="U13" s="15"/>
      <c r="V13" s="14"/>
      <c r="W13" s="15"/>
      <c r="X13" s="14"/>
      <c r="Y13" s="15"/>
      <c r="Z13" s="14"/>
      <c r="AA13" s="15"/>
      <c r="AB13" s="14"/>
      <c r="AC13" s="15"/>
      <c r="AD13" s="14"/>
      <c r="AE13" s="15"/>
      <c r="AF13" s="14"/>
      <c r="AG13" s="15"/>
      <c r="AH13" s="14"/>
      <c r="AI13" s="15"/>
      <c r="AJ13" s="14"/>
      <c r="AK13" s="15"/>
      <c r="AL13" s="13">
        <f t="shared" ref="AL13:AL19" si="0">+(O13+Q13+S13+U13+W13+Y13+AA13+AC13+AE13+AG13+AI13+AK13)/(N13+P13+R13+T13+V13+X13+Z13+AB13+AD13+AF13+AH13+AJ13)</f>
        <v>0.7857142857142857</v>
      </c>
      <c r="AM13" s="16">
        <f>(AL13/I13)*9</f>
        <v>0.7857142857142857</v>
      </c>
      <c r="AN13" s="163" t="s">
        <v>248</v>
      </c>
      <c r="AO13" s="163"/>
      <c r="AP13" s="30"/>
      <c r="AQ13" s="132" t="s">
        <v>238</v>
      </c>
      <c r="AR13" s="17">
        <v>1000000</v>
      </c>
      <c r="AS13" s="17">
        <v>0</v>
      </c>
      <c r="AT13" s="17">
        <v>0</v>
      </c>
      <c r="AU13" s="18">
        <f>+AR13+AS13+AT13</f>
        <v>1000000</v>
      </c>
      <c r="AV13" s="19">
        <f>+AW13+AX13+AY13</f>
        <v>0</v>
      </c>
      <c r="AW13" s="19">
        <v>0</v>
      </c>
      <c r="AX13" s="19">
        <v>0</v>
      </c>
      <c r="AY13" s="19">
        <v>0</v>
      </c>
      <c r="AZ13" s="38">
        <f t="shared" ref="AZ13:AZ20" si="1">IF((AV13/AU13)&gt;=100%,100%,AV13/AU13)</f>
        <v>0</v>
      </c>
    </row>
    <row r="14" spans="2:135" ht="281.5" customHeight="1">
      <c r="B14" s="189"/>
      <c r="C14" s="213"/>
      <c r="D14" s="213" t="s">
        <v>66</v>
      </c>
      <c r="E14" s="211" t="s">
        <v>240</v>
      </c>
      <c r="F14" s="211"/>
      <c r="G14" s="36">
        <v>2</v>
      </c>
      <c r="H14" s="12" t="s">
        <v>69</v>
      </c>
      <c r="I14" s="15">
        <v>1</v>
      </c>
      <c r="J14" s="11">
        <v>1</v>
      </c>
      <c r="K14" s="12" t="s">
        <v>54</v>
      </c>
      <c r="L14" s="41" t="s">
        <v>55</v>
      </c>
      <c r="M14" s="12" t="s">
        <v>56</v>
      </c>
      <c r="N14" s="14">
        <v>1</v>
      </c>
      <c r="O14" s="15">
        <v>1</v>
      </c>
      <c r="P14" s="14"/>
      <c r="Q14" s="15"/>
      <c r="R14" s="14"/>
      <c r="S14" s="15"/>
      <c r="T14" s="14"/>
      <c r="U14" s="15"/>
      <c r="V14" s="14"/>
      <c r="W14" s="15"/>
      <c r="X14" s="14"/>
      <c r="Y14" s="15"/>
      <c r="Z14" s="14"/>
      <c r="AA14" s="15"/>
      <c r="AB14" s="14"/>
      <c r="AC14" s="15"/>
      <c r="AD14" s="14"/>
      <c r="AE14" s="15"/>
      <c r="AF14" s="14"/>
      <c r="AG14" s="15"/>
      <c r="AH14" s="14"/>
      <c r="AI14" s="15"/>
      <c r="AJ14" s="14"/>
      <c r="AK14" s="15"/>
      <c r="AL14" s="13">
        <f t="shared" si="0"/>
        <v>1</v>
      </c>
      <c r="AM14" s="16">
        <f t="shared" ref="AM14:AM19" si="2">AL14/I14</f>
        <v>1</v>
      </c>
      <c r="AN14" s="163" t="s">
        <v>249</v>
      </c>
      <c r="AO14" s="163"/>
      <c r="AP14" s="30"/>
      <c r="AQ14" s="30" t="s">
        <v>238</v>
      </c>
      <c r="AR14" s="17">
        <v>1000000</v>
      </c>
      <c r="AS14" s="17">
        <v>0</v>
      </c>
      <c r="AT14" s="17">
        <v>0</v>
      </c>
      <c r="AU14" s="18">
        <f>SUM(AR14:AT14)</f>
        <v>1000000</v>
      </c>
      <c r="AV14" s="19">
        <f>+AW14+AX14+AY14</f>
        <v>0</v>
      </c>
      <c r="AW14" s="19">
        <v>0</v>
      </c>
      <c r="AX14" s="19">
        <v>0</v>
      </c>
      <c r="AY14" s="19">
        <v>0</v>
      </c>
      <c r="AZ14" s="38">
        <f t="shared" si="1"/>
        <v>0</v>
      </c>
    </row>
    <row r="15" spans="2:135" ht="88.5" customHeight="1">
      <c r="B15" s="189"/>
      <c r="C15" s="213"/>
      <c r="D15" s="213"/>
      <c r="E15" s="211" t="s">
        <v>241</v>
      </c>
      <c r="F15" s="211"/>
      <c r="G15" s="36">
        <v>3</v>
      </c>
      <c r="H15" s="12" t="s">
        <v>70</v>
      </c>
      <c r="I15" s="15">
        <v>76</v>
      </c>
      <c r="J15" s="11">
        <v>1</v>
      </c>
      <c r="K15" s="12" t="s">
        <v>54</v>
      </c>
      <c r="L15" s="41" t="s">
        <v>55</v>
      </c>
      <c r="M15" s="12" t="s">
        <v>56</v>
      </c>
      <c r="N15" s="14"/>
      <c r="O15" s="15"/>
      <c r="P15" s="14">
        <v>5</v>
      </c>
      <c r="Q15" s="15"/>
      <c r="R15" s="14">
        <v>7</v>
      </c>
      <c r="S15" s="15"/>
      <c r="T15" s="14">
        <v>8</v>
      </c>
      <c r="U15" s="15"/>
      <c r="V15" s="14">
        <v>8</v>
      </c>
      <c r="W15" s="15"/>
      <c r="X15" s="14">
        <v>8</v>
      </c>
      <c r="Y15" s="15"/>
      <c r="Z15" s="14">
        <v>8</v>
      </c>
      <c r="AA15" s="15"/>
      <c r="AB15" s="14">
        <v>8</v>
      </c>
      <c r="AC15" s="15"/>
      <c r="AD15" s="14">
        <v>8</v>
      </c>
      <c r="AE15" s="15"/>
      <c r="AF15" s="14">
        <v>8</v>
      </c>
      <c r="AG15" s="15"/>
      <c r="AH15" s="14">
        <v>8</v>
      </c>
      <c r="AI15" s="15"/>
      <c r="AJ15" s="14"/>
      <c r="AK15" s="15"/>
      <c r="AL15" s="13">
        <f t="shared" si="0"/>
        <v>0</v>
      </c>
      <c r="AM15" s="16">
        <f>(AL15/I15)*I15</f>
        <v>0</v>
      </c>
      <c r="AN15" s="163" t="s">
        <v>42</v>
      </c>
      <c r="AO15" s="163"/>
      <c r="AP15" s="30"/>
      <c r="AQ15" s="30" t="s">
        <v>238</v>
      </c>
      <c r="AR15" s="17">
        <v>1000000</v>
      </c>
      <c r="AS15" s="17">
        <v>0</v>
      </c>
      <c r="AT15" s="17">
        <v>0</v>
      </c>
      <c r="AU15" s="18">
        <f>+AR15+AS15+AT15</f>
        <v>1000000</v>
      </c>
      <c r="AV15" s="19">
        <f t="shared" ref="AV15:AV19" si="3">+AW15+AX15+AY15</f>
        <v>0</v>
      </c>
      <c r="AW15" s="19">
        <v>0</v>
      </c>
      <c r="AX15" s="19">
        <v>0</v>
      </c>
      <c r="AY15" s="19">
        <v>0</v>
      </c>
      <c r="AZ15" s="38">
        <f t="shared" si="1"/>
        <v>0</v>
      </c>
    </row>
    <row r="16" spans="2:135" ht="102" customHeight="1">
      <c r="B16" s="189"/>
      <c r="C16" s="213"/>
      <c r="D16" s="29" t="s">
        <v>67</v>
      </c>
      <c r="E16" s="211" t="s">
        <v>245</v>
      </c>
      <c r="F16" s="211"/>
      <c r="G16" s="36">
        <v>4</v>
      </c>
      <c r="H16" s="35" t="s">
        <v>71</v>
      </c>
      <c r="I16" s="15">
        <v>2</v>
      </c>
      <c r="J16" s="11">
        <v>1</v>
      </c>
      <c r="K16" s="42" t="s">
        <v>57</v>
      </c>
      <c r="L16" s="41" t="s">
        <v>55</v>
      </c>
      <c r="M16" s="12" t="s">
        <v>56</v>
      </c>
      <c r="N16" s="14"/>
      <c r="O16" s="15"/>
      <c r="P16" s="14">
        <v>1</v>
      </c>
      <c r="Q16" s="15"/>
      <c r="R16" s="14"/>
      <c r="S16" s="15"/>
      <c r="T16" s="14"/>
      <c r="U16" s="15"/>
      <c r="V16" s="14"/>
      <c r="W16" s="15"/>
      <c r="X16" s="14"/>
      <c r="Y16" s="15"/>
      <c r="Z16" s="14"/>
      <c r="AA16" s="15"/>
      <c r="AB16" s="14"/>
      <c r="AC16" s="15"/>
      <c r="AD16" s="14"/>
      <c r="AE16" s="15"/>
      <c r="AF16" s="14"/>
      <c r="AG16" s="15"/>
      <c r="AH16" s="14">
        <v>1</v>
      </c>
      <c r="AI16" s="15"/>
      <c r="AJ16" s="11"/>
      <c r="AK16" s="37"/>
      <c r="AL16" s="13">
        <f t="shared" si="0"/>
        <v>0</v>
      </c>
      <c r="AM16" s="16">
        <f>(AL16/I16)*2</f>
        <v>0</v>
      </c>
      <c r="AN16" s="163" t="s">
        <v>250</v>
      </c>
      <c r="AO16" s="163"/>
      <c r="AP16" s="39"/>
      <c r="AQ16" s="30" t="s">
        <v>244</v>
      </c>
      <c r="AR16" s="17">
        <v>1107538</v>
      </c>
      <c r="AS16" s="17">
        <v>0</v>
      </c>
      <c r="AT16" s="17">
        <v>0</v>
      </c>
      <c r="AU16" s="18">
        <f>+AR16+AS16+AT16</f>
        <v>1107538</v>
      </c>
      <c r="AV16" s="19">
        <f t="shared" si="3"/>
        <v>0</v>
      </c>
      <c r="AW16" s="19">
        <v>0</v>
      </c>
      <c r="AX16" s="19">
        <v>0</v>
      </c>
      <c r="AY16" s="19">
        <v>0</v>
      </c>
      <c r="AZ16" s="38">
        <f t="shared" si="1"/>
        <v>0</v>
      </c>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row>
    <row r="17" spans="1:135" ht="63.65" customHeight="1">
      <c r="B17" s="189"/>
      <c r="C17" s="213"/>
      <c r="D17" s="213" t="s">
        <v>68</v>
      </c>
      <c r="E17" s="211" t="s">
        <v>246</v>
      </c>
      <c r="F17" s="211"/>
      <c r="G17" s="36">
        <v>5</v>
      </c>
      <c r="H17" s="35" t="s">
        <v>247</v>
      </c>
      <c r="I17" s="15">
        <v>11</v>
      </c>
      <c r="J17" s="11">
        <v>1</v>
      </c>
      <c r="K17" s="42" t="s">
        <v>41</v>
      </c>
      <c r="L17" s="41" t="s">
        <v>55</v>
      </c>
      <c r="M17" s="12" t="s">
        <v>56</v>
      </c>
      <c r="N17" s="14"/>
      <c r="O17" s="15"/>
      <c r="P17" s="14">
        <v>1</v>
      </c>
      <c r="Q17" s="15"/>
      <c r="R17" s="14">
        <v>1</v>
      </c>
      <c r="S17" s="15"/>
      <c r="T17" s="14">
        <v>1</v>
      </c>
      <c r="U17" s="15"/>
      <c r="V17" s="14">
        <v>1</v>
      </c>
      <c r="W17" s="15"/>
      <c r="X17" s="14">
        <v>1</v>
      </c>
      <c r="Y17" s="15"/>
      <c r="Z17" s="14">
        <v>1</v>
      </c>
      <c r="AA17" s="15"/>
      <c r="AB17" s="14">
        <v>1</v>
      </c>
      <c r="AC17" s="15"/>
      <c r="AD17" s="14">
        <v>1</v>
      </c>
      <c r="AE17" s="15"/>
      <c r="AF17" s="14">
        <v>1</v>
      </c>
      <c r="AG17" s="15"/>
      <c r="AH17" s="14">
        <v>1</v>
      </c>
      <c r="AI17" s="15"/>
      <c r="AJ17" s="14">
        <v>1</v>
      </c>
      <c r="AK17" s="15"/>
      <c r="AL17" s="13">
        <f t="shared" si="0"/>
        <v>0</v>
      </c>
      <c r="AM17" s="16">
        <f>(AL17/I17)*12</f>
        <v>0</v>
      </c>
      <c r="AN17" s="163" t="s">
        <v>251</v>
      </c>
      <c r="AO17" s="163"/>
      <c r="AP17" s="39"/>
      <c r="AQ17" s="30" t="s">
        <v>238</v>
      </c>
      <c r="AR17" s="17">
        <v>1000000</v>
      </c>
      <c r="AS17" s="17">
        <v>0</v>
      </c>
      <c r="AT17" s="17">
        <v>0</v>
      </c>
      <c r="AU17" s="18">
        <f>+AR17+AS17+AT17</f>
        <v>1000000</v>
      </c>
      <c r="AV17" s="19">
        <f t="shared" si="3"/>
        <v>0</v>
      </c>
      <c r="AW17" s="19">
        <v>0</v>
      </c>
      <c r="AX17" s="19">
        <v>0</v>
      </c>
      <c r="AY17" s="19">
        <v>0</v>
      </c>
      <c r="AZ17" s="38">
        <f t="shared" si="1"/>
        <v>0</v>
      </c>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row>
    <row r="18" spans="1:135" ht="46.5" customHeight="1">
      <c r="B18" s="189"/>
      <c r="C18" s="213"/>
      <c r="D18" s="213"/>
      <c r="E18" s="211" t="s">
        <v>242</v>
      </c>
      <c r="F18" s="211"/>
      <c r="G18" s="36">
        <v>6</v>
      </c>
      <c r="H18" s="35" t="s">
        <v>63</v>
      </c>
      <c r="I18" s="15">
        <v>4</v>
      </c>
      <c r="J18" s="11">
        <v>1</v>
      </c>
      <c r="K18" s="42" t="s">
        <v>43</v>
      </c>
      <c r="L18" s="41" t="s">
        <v>55</v>
      </c>
      <c r="M18" s="12" t="s">
        <v>56</v>
      </c>
      <c r="N18" s="14"/>
      <c r="O18" s="15"/>
      <c r="P18" s="14"/>
      <c r="Q18" s="15"/>
      <c r="R18" s="14">
        <v>1</v>
      </c>
      <c r="S18" s="15"/>
      <c r="T18" s="14"/>
      <c r="U18" s="15"/>
      <c r="V18" s="14"/>
      <c r="W18" s="15"/>
      <c r="X18" s="14">
        <v>1</v>
      </c>
      <c r="Y18" s="15"/>
      <c r="Z18" s="14"/>
      <c r="AA18" s="15"/>
      <c r="AB18" s="14"/>
      <c r="AC18" s="15"/>
      <c r="AD18" s="14">
        <v>1</v>
      </c>
      <c r="AE18" s="15"/>
      <c r="AF18" s="14"/>
      <c r="AG18" s="15"/>
      <c r="AH18" s="14"/>
      <c r="AI18" s="15"/>
      <c r="AJ18" s="14">
        <v>1</v>
      </c>
      <c r="AK18" s="15"/>
      <c r="AL18" s="13">
        <f t="shared" si="0"/>
        <v>0</v>
      </c>
      <c r="AM18" s="16">
        <f>(AL18/I18)*4</f>
        <v>0</v>
      </c>
      <c r="AN18" s="163" t="s">
        <v>252</v>
      </c>
      <c r="AO18" s="163"/>
      <c r="AP18" s="39"/>
      <c r="AQ18" s="30" t="s">
        <v>244</v>
      </c>
      <c r="AR18" s="17">
        <v>1107538</v>
      </c>
      <c r="AS18" s="17">
        <v>0</v>
      </c>
      <c r="AT18" s="17">
        <v>0</v>
      </c>
      <c r="AU18" s="18">
        <f>+AR18+AS18+AT18</f>
        <v>1107538</v>
      </c>
      <c r="AV18" s="19">
        <f t="shared" si="3"/>
        <v>0</v>
      </c>
      <c r="AW18" s="19">
        <v>0</v>
      </c>
      <c r="AX18" s="19">
        <v>0</v>
      </c>
      <c r="AY18" s="19">
        <v>0</v>
      </c>
      <c r="AZ18" s="38">
        <f t="shared" si="1"/>
        <v>0</v>
      </c>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row>
    <row r="19" spans="1:135" ht="46.5" customHeight="1">
      <c r="B19" s="189"/>
      <c r="C19" s="213"/>
      <c r="D19" s="213"/>
      <c r="E19" s="211" t="s">
        <v>243</v>
      </c>
      <c r="F19" s="211"/>
      <c r="G19" s="36">
        <v>7</v>
      </c>
      <c r="H19" s="35" t="s">
        <v>64</v>
      </c>
      <c r="I19" s="15">
        <v>1</v>
      </c>
      <c r="J19" s="11">
        <v>1</v>
      </c>
      <c r="K19" s="42" t="s">
        <v>54</v>
      </c>
      <c r="L19" s="41" t="s">
        <v>55</v>
      </c>
      <c r="M19" s="12" t="s">
        <v>56</v>
      </c>
      <c r="N19" s="14"/>
      <c r="O19" s="15"/>
      <c r="P19" s="14"/>
      <c r="Q19" s="15"/>
      <c r="R19" s="14"/>
      <c r="S19" s="15"/>
      <c r="T19" s="14"/>
      <c r="U19" s="15"/>
      <c r="V19" s="14"/>
      <c r="W19" s="15"/>
      <c r="X19" s="14"/>
      <c r="Y19" s="15"/>
      <c r="Z19" s="14"/>
      <c r="AA19" s="15"/>
      <c r="AB19" s="14"/>
      <c r="AC19" s="15"/>
      <c r="AD19" s="14"/>
      <c r="AE19" s="15"/>
      <c r="AF19" s="14"/>
      <c r="AG19" s="15"/>
      <c r="AH19" s="14"/>
      <c r="AI19" s="15"/>
      <c r="AJ19" s="14">
        <v>1</v>
      </c>
      <c r="AK19" s="15"/>
      <c r="AL19" s="13">
        <f t="shared" si="0"/>
        <v>0</v>
      </c>
      <c r="AM19" s="16">
        <f t="shared" si="2"/>
        <v>0</v>
      </c>
      <c r="AN19" s="163" t="s">
        <v>253</v>
      </c>
      <c r="AO19" s="163"/>
      <c r="AP19" s="39"/>
      <c r="AQ19" s="30" t="s">
        <v>238</v>
      </c>
      <c r="AR19" s="17">
        <v>100000</v>
      </c>
      <c r="AS19" s="17">
        <v>0</v>
      </c>
      <c r="AT19" s="17">
        <v>0</v>
      </c>
      <c r="AU19" s="18">
        <f>+AR19+AS19+AT19</f>
        <v>100000</v>
      </c>
      <c r="AV19" s="19">
        <f t="shared" si="3"/>
        <v>0</v>
      </c>
      <c r="AW19" s="19">
        <v>0</v>
      </c>
      <c r="AX19" s="19">
        <v>0</v>
      </c>
      <c r="AY19" s="19">
        <v>0</v>
      </c>
      <c r="AZ19" s="38">
        <f t="shared" si="1"/>
        <v>0</v>
      </c>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row>
    <row r="20" spans="1:135" ht="8.15" customHeight="1">
      <c r="B20" s="20" t="s">
        <v>46</v>
      </c>
      <c r="C20" s="20"/>
      <c r="D20" s="20"/>
      <c r="E20" s="20"/>
      <c r="F20" s="20"/>
      <c r="G20" s="40"/>
      <c r="H20" s="20"/>
      <c r="I20" s="200" t="s">
        <v>44</v>
      </c>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12">
        <f>AVERAGE(AM13:AM19)</f>
        <v>0.25510204081632654</v>
      </c>
      <c r="AN20" s="20"/>
      <c r="AO20" s="20"/>
      <c r="AP20" s="20"/>
      <c r="AQ20" s="204" t="s">
        <v>45</v>
      </c>
      <c r="AR20" s="205"/>
      <c r="AS20" s="205"/>
      <c r="AT20" s="206"/>
      <c r="AU20" s="198">
        <f>SUM(AU13:AU19)</f>
        <v>6315076</v>
      </c>
      <c r="AV20" s="198">
        <f>SUM(AV13:AV19)</f>
        <v>0</v>
      </c>
      <c r="AW20" s="198">
        <f>SUM(AW13:AW19)</f>
        <v>0</v>
      </c>
      <c r="AX20" s="198">
        <f>SUM(AX13:AX19)</f>
        <v>0</v>
      </c>
      <c r="AY20" s="198">
        <f>SUM(AY13:AY19)</f>
        <v>0</v>
      </c>
      <c r="AZ20" s="165">
        <f t="shared" si="1"/>
        <v>0</v>
      </c>
      <c r="BA20" s="164"/>
    </row>
    <row r="21" spans="1:135" ht="8.15" customHeight="1" thickBot="1">
      <c r="B21" s="20" t="s">
        <v>46</v>
      </c>
      <c r="C21" s="20"/>
      <c r="D21" s="20"/>
      <c r="E21" s="20"/>
      <c r="F21" s="20"/>
      <c r="G21" s="40"/>
      <c r="H21" s="20"/>
      <c r="I21" s="202"/>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12"/>
      <c r="AN21" s="20"/>
      <c r="AO21" s="20"/>
      <c r="AP21" s="20"/>
      <c r="AQ21" s="170"/>
      <c r="AR21" s="171"/>
      <c r="AS21" s="171"/>
      <c r="AT21" s="172"/>
      <c r="AU21" s="199"/>
      <c r="AV21" s="199"/>
      <c r="AW21" s="199"/>
      <c r="AX21" s="199"/>
      <c r="AY21" s="199"/>
      <c r="AZ21" s="166"/>
      <c r="BA21" s="164"/>
    </row>
    <row r="22" spans="1:135" ht="5.15" customHeight="1" thickBot="1">
      <c r="B22" s="21"/>
      <c r="C22" s="21"/>
      <c r="D22" s="167"/>
      <c r="E22" s="167"/>
      <c r="F22" s="167"/>
    </row>
    <row r="23" spans="1:135" ht="20.149999999999999" customHeight="1" thickBot="1">
      <c r="B23" s="133" t="s">
        <v>47</v>
      </c>
      <c r="C23" s="168" t="s">
        <v>262</v>
      </c>
      <c r="D23" s="168"/>
      <c r="E23" s="168"/>
      <c r="F23" s="168"/>
      <c r="G23" s="168"/>
      <c r="H23" s="168"/>
      <c r="I23" s="168"/>
      <c r="J23" s="168"/>
      <c r="K23" s="168"/>
      <c r="L23" s="168"/>
      <c r="M23" s="168"/>
      <c r="N23" s="169"/>
      <c r="AS23" s="22"/>
      <c r="AU23" s="23"/>
    </row>
    <row r="24" spans="1:135" ht="5.15" customHeight="1" thickBot="1">
      <c r="B24" s="134"/>
      <c r="C24" s="2"/>
      <c r="F24" s="2"/>
      <c r="G24" s="2"/>
      <c r="H24" s="2"/>
      <c r="I24" s="2"/>
      <c r="J24" s="2"/>
      <c r="K24" s="2"/>
      <c r="AR24" s="1"/>
    </row>
    <row r="25" spans="1:135" ht="20.149999999999999" customHeight="1" thickBot="1">
      <c r="B25" s="133" t="s">
        <v>48</v>
      </c>
      <c r="C25" s="168" t="s">
        <v>262</v>
      </c>
      <c r="D25" s="168"/>
      <c r="E25" s="168"/>
      <c r="F25" s="168"/>
      <c r="G25" s="168"/>
      <c r="H25" s="168"/>
      <c r="I25" s="168"/>
      <c r="J25" s="168"/>
      <c r="K25" s="168"/>
      <c r="L25" s="168"/>
      <c r="M25" s="168"/>
      <c r="N25" s="169"/>
      <c r="AS25" s="22"/>
      <c r="AU25" s="23"/>
    </row>
    <row r="26" spans="1:135" ht="5.15" customHeight="1" thickBot="1">
      <c r="B26" s="134"/>
      <c r="C26" s="2"/>
      <c r="F26" s="2"/>
      <c r="G26" s="2"/>
      <c r="H26" s="2"/>
      <c r="I26" s="2"/>
      <c r="J26" s="2"/>
      <c r="K26" s="2"/>
      <c r="AR26" s="1"/>
    </row>
    <row r="27" spans="1:135" ht="20.149999999999999" customHeight="1" thickBot="1">
      <c r="B27" s="133" t="s">
        <v>49</v>
      </c>
      <c r="C27" s="174">
        <v>45322</v>
      </c>
      <c r="D27" s="168"/>
      <c r="E27" s="168"/>
      <c r="F27" s="168"/>
      <c r="G27" s="168"/>
      <c r="H27" s="168"/>
      <c r="I27" s="168"/>
      <c r="J27" s="168"/>
      <c r="K27" s="168"/>
      <c r="L27" s="168"/>
      <c r="M27" s="168"/>
      <c r="N27" s="169"/>
      <c r="AB27" s="136"/>
      <c r="AS27" s="22"/>
      <c r="AU27" s="23"/>
    </row>
    <row r="28" spans="1:135">
      <c r="D28" s="173"/>
      <c r="E28" s="173"/>
      <c r="F28" s="173"/>
      <c r="AU28" s="24"/>
      <c r="AV28" s="25"/>
      <c r="AW28" s="26"/>
    </row>
    <row r="29" spans="1:135">
      <c r="D29" s="173"/>
      <c r="E29" s="173"/>
      <c r="F29" s="173"/>
      <c r="AU29" s="27"/>
      <c r="AV29" s="28"/>
      <c r="AW29" s="26"/>
    </row>
    <row r="30" spans="1:135" s="5" customFormat="1">
      <c r="A30" s="1"/>
      <c r="B30" s="1"/>
      <c r="C30" s="1"/>
      <c r="D30" s="173"/>
      <c r="E30" s="173"/>
      <c r="F30" s="173"/>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3"/>
      <c r="AN30" s="1"/>
      <c r="AO30" s="1"/>
      <c r="AP30" s="1"/>
      <c r="AQ30" s="1"/>
      <c r="AR30" s="4"/>
      <c r="AS30" s="4"/>
      <c r="AT30" s="4"/>
      <c r="AU30" s="27"/>
      <c r="AV30" s="28"/>
      <c r="AW30" s="26"/>
      <c r="AX30" s="4"/>
      <c r="AY30" s="4"/>
      <c r="BA30" s="2"/>
      <c r="BB30" s="1"/>
    </row>
    <row r="31" spans="1:135" s="5" customFormat="1">
      <c r="A31" s="1"/>
      <c r="B31" s="1"/>
      <c r="C31" s="1"/>
      <c r="D31" s="173"/>
      <c r="E31" s="173"/>
      <c r="F31" s="173"/>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3"/>
      <c r="AN31" s="1"/>
      <c r="AO31" s="1"/>
      <c r="AP31" s="1"/>
      <c r="AQ31" s="1"/>
      <c r="AR31" s="4"/>
      <c r="AS31" s="4"/>
      <c r="AT31" s="4"/>
      <c r="AU31" s="27"/>
      <c r="AV31" s="28"/>
      <c r="AW31" s="26"/>
      <c r="AX31" s="4"/>
      <c r="AY31" s="4"/>
      <c r="BA31" s="2"/>
      <c r="BB31" s="1"/>
    </row>
    <row r="32" spans="1:135" s="5" customFormat="1">
      <c r="A32" s="1"/>
      <c r="B32" s="1"/>
      <c r="C32" s="1"/>
      <c r="D32" s="173"/>
      <c r="E32" s="173"/>
      <c r="F32" s="173"/>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3"/>
      <c r="AN32" s="1"/>
      <c r="AO32" s="1"/>
      <c r="AP32" s="1"/>
      <c r="AQ32" s="1"/>
      <c r="AR32" s="4"/>
      <c r="AS32" s="4"/>
      <c r="AT32" s="4"/>
      <c r="AU32" s="27"/>
      <c r="AV32" s="28"/>
      <c r="AW32" s="26"/>
      <c r="AX32" s="4"/>
      <c r="AY32" s="4"/>
      <c r="BA32" s="2"/>
      <c r="BB32" s="1"/>
    </row>
    <row r="33" spans="1:54" s="5" customFormat="1">
      <c r="A33" s="1"/>
      <c r="B33" s="1"/>
      <c r="C33" s="1"/>
      <c r="D33" s="173"/>
      <c r="E33" s="173"/>
      <c r="F33" s="17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3"/>
      <c r="AN33" s="1"/>
      <c r="AO33" s="1"/>
      <c r="AP33" s="1"/>
      <c r="AQ33" s="1"/>
      <c r="AR33" s="4"/>
      <c r="AS33" s="4"/>
      <c r="AT33" s="4"/>
      <c r="AU33" s="27"/>
      <c r="AV33" s="28"/>
      <c r="AW33" s="26"/>
      <c r="AX33" s="4"/>
      <c r="AY33" s="4"/>
      <c r="BA33" s="2"/>
      <c r="BB33" s="1"/>
    </row>
    <row r="34" spans="1:54" s="5" customFormat="1">
      <c r="A34" s="1"/>
      <c r="B34" s="1"/>
      <c r="C34" s="1"/>
      <c r="D34" s="173"/>
      <c r="E34" s="173"/>
      <c r="F34" s="173"/>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3"/>
      <c r="AN34" s="1"/>
      <c r="AO34" s="1"/>
      <c r="AP34" s="1"/>
      <c r="AQ34" s="1"/>
      <c r="AR34" s="4"/>
      <c r="AS34" s="4"/>
      <c r="AT34" s="4"/>
      <c r="AU34" s="26"/>
      <c r="AV34" s="26"/>
      <c r="AW34" s="26"/>
      <c r="AX34" s="4"/>
      <c r="AY34" s="4"/>
      <c r="BA34" s="2"/>
      <c r="BB34" s="1"/>
    </row>
    <row r="35" spans="1:54" s="5" customFormat="1">
      <c r="A35" s="1"/>
      <c r="B35" s="1"/>
      <c r="C35" s="1"/>
      <c r="D35" s="173"/>
      <c r="E35" s="173"/>
      <c r="F35" s="173"/>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3"/>
      <c r="AN35" s="1"/>
      <c r="AO35" s="1"/>
      <c r="AP35" s="1"/>
      <c r="AQ35" s="1"/>
      <c r="AR35" s="4"/>
      <c r="AS35" s="4"/>
      <c r="AT35" s="4"/>
      <c r="AU35" s="26"/>
      <c r="AV35" s="26"/>
      <c r="AW35" s="4"/>
      <c r="AX35" s="4"/>
      <c r="AY35" s="4"/>
      <c r="BA35" s="2"/>
      <c r="BB35" s="1"/>
    </row>
    <row r="36" spans="1:54" s="5" customFormat="1">
      <c r="A36" s="1"/>
      <c r="B36" s="1"/>
      <c r="C36" s="1"/>
      <c r="D36" s="173"/>
      <c r="E36" s="173"/>
      <c r="F36" s="173"/>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3"/>
      <c r="AN36" s="1"/>
      <c r="AO36" s="1"/>
      <c r="AP36" s="1"/>
      <c r="AQ36" s="1"/>
      <c r="AR36" s="4"/>
      <c r="AS36" s="4"/>
      <c r="AT36" s="4"/>
      <c r="AU36" s="4"/>
      <c r="AV36" s="4"/>
      <c r="AW36" s="4"/>
      <c r="AX36" s="4"/>
      <c r="AY36" s="4"/>
      <c r="BA36" s="2"/>
      <c r="BB36" s="1"/>
    </row>
    <row r="37" spans="1:54" s="5" customFormat="1">
      <c r="A37" s="1"/>
      <c r="B37" s="1"/>
      <c r="C37" s="1"/>
      <c r="D37" s="2"/>
      <c r="E37" s="2"/>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3"/>
      <c r="AN37" s="1"/>
      <c r="AO37" s="1"/>
      <c r="AP37" s="1"/>
      <c r="AQ37" s="1"/>
      <c r="AR37" s="4"/>
      <c r="AS37" s="4"/>
      <c r="AT37" s="4"/>
      <c r="AU37" s="4"/>
      <c r="AV37" s="4"/>
      <c r="AW37" s="4"/>
      <c r="AX37" s="4"/>
      <c r="AY37" s="4"/>
      <c r="BA37" s="2"/>
      <c r="BB37" s="1"/>
    </row>
  </sheetData>
  <mergeCells count="85">
    <mergeCell ref="D35:F35"/>
    <mergeCell ref="D36:F36"/>
    <mergeCell ref="C10:C12"/>
    <mergeCell ref="C13:C19"/>
    <mergeCell ref="D14:D15"/>
    <mergeCell ref="D17:D19"/>
    <mergeCell ref="D29:F29"/>
    <mergeCell ref="D30:F30"/>
    <mergeCell ref="D31:F31"/>
    <mergeCell ref="D32:F32"/>
    <mergeCell ref="D33:F33"/>
    <mergeCell ref="D34:F34"/>
    <mergeCell ref="D28:F28"/>
    <mergeCell ref="C23:N23"/>
    <mergeCell ref="C25:N25"/>
    <mergeCell ref="C27:N27"/>
    <mergeCell ref="BA20:BA21"/>
    <mergeCell ref="D22:F22"/>
    <mergeCell ref="AU20:AU21"/>
    <mergeCell ref="AV20:AV21"/>
    <mergeCell ref="AW20:AW21"/>
    <mergeCell ref="AX20:AX21"/>
    <mergeCell ref="AY20:AY21"/>
    <mergeCell ref="AZ20:AZ21"/>
    <mergeCell ref="AQ20:AT21"/>
    <mergeCell ref="AN18:AO18"/>
    <mergeCell ref="E19:F19"/>
    <mergeCell ref="AN19:AO19"/>
    <mergeCell ref="I20:AL21"/>
    <mergeCell ref="AM20:AM21"/>
    <mergeCell ref="AN16:AO16"/>
    <mergeCell ref="E17:F17"/>
    <mergeCell ref="AN17:AO17"/>
    <mergeCell ref="AN13:AO13"/>
    <mergeCell ref="E14:F14"/>
    <mergeCell ref="AN14:AO14"/>
    <mergeCell ref="E15:F15"/>
    <mergeCell ref="AN15:AO15"/>
    <mergeCell ref="AB11:AC11"/>
    <mergeCell ref="AD11:AE11"/>
    <mergeCell ref="AF11:AG11"/>
    <mergeCell ref="AH11:AI11"/>
    <mergeCell ref="H10:H12"/>
    <mergeCell ref="I10:I12"/>
    <mergeCell ref="J10:J12"/>
    <mergeCell ref="K10:K12"/>
    <mergeCell ref="L10:L12"/>
    <mergeCell ref="B13:B19"/>
    <mergeCell ref="E13:F13"/>
    <mergeCell ref="E16:F16"/>
    <mergeCell ref="E18:F18"/>
    <mergeCell ref="X11:Y11"/>
    <mergeCell ref="M10:M12"/>
    <mergeCell ref="B10:B12"/>
    <mergeCell ref="D10:D12"/>
    <mergeCell ref="E10:F12"/>
    <mergeCell ref="G10:G12"/>
    <mergeCell ref="AU10:AU12"/>
    <mergeCell ref="AV10:AV12"/>
    <mergeCell ref="AW10:AY11"/>
    <mergeCell ref="AZ10:AZ12"/>
    <mergeCell ref="N11:O11"/>
    <mergeCell ref="N10:AK10"/>
    <mergeCell ref="AL10:AM10"/>
    <mergeCell ref="AN10:AO12"/>
    <mergeCell ref="AP10:AP12"/>
    <mergeCell ref="AQ10:AT11"/>
    <mergeCell ref="P11:Q11"/>
    <mergeCell ref="R11:S11"/>
    <mergeCell ref="T11:U11"/>
    <mergeCell ref="V11:W11"/>
    <mergeCell ref="AJ11:AK11"/>
    <mergeCell ref="Z11:AA11"/>
    <mergeCell ref="AQ9:AZ9"/>
    <mergeCell ref="B2:D5"/>
    <mergeCell ref="F2:AT5"/>
    <mergeCell ref="AU2:AZ2"/>
    <mergeCell ref="AU3:AZ3"/>
    <mergeCell ref="AU4:AZ4"/>
    <mergeCell ref="AU5:AZ5"/>
    <mergeCell ref="B7:D7"/>
    <mergeCell ref="E7:H7"/>
    <mergeCell ref="J7:K7"/>
    <mergeCell ref="B9:H9"/>
    <mergeCell ref="I9:AP9"/>
  </mergeCells>
  <pageMargins left="0.7" right="0.7" top="0.75" bottom="0.75" header="0.3" footer="0.3"/>
  <pageSetup paperSize="14" scale="2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144"/>
  <sheetViews>
    <sheetView view="pageBreakPreview" zoomScale="55" zoomScaleNormal="55" zoomScaleSheetLayoutView="55" workbookViewId="0">
      <pane ySplit="11" topLeftCell="A85" activePane="bottomLeft" state="frozen"/>
      <selection pane="bottomLeft" activeCell="AH13" sqref="AH13"/>
    </sheetView>
  </sheetViews>
  <sheetFormatPr baseColWidth="10" defaultColWidth="11.3828125" defaultRowHeight="12.9"/>
  <cols>
    <col min="1" max="1" width="2.53515625" style="71" customWidth="1"/>
    <col min="2" max="2" width="6.3046875" style="71" customWidth="1"/>
    <col min="3" max="3" width="61.3828125" style="71" customWidth="1"/>
    <col min="4" max="4" width="35.3828125" style="71" customWidth="1"/>
    <col min="5" max="5" width="50.53515625" style="71" customWidth="1"/>
    <col min="6" max="6" width="25" style="72" customWidth="1"/>
    <col min="7" max="7" width="11.3828125" style="72" customWidth="1"/>
    <col min="8" max="31" width="2.69140625" style="44" customWidth="1"/>
    <col min="32" max="32" width="32.3046875" style="72" customWidth="1"/>
    <col min="33" max="33" width="13.84375" style="72" customWidth="1"/>
    <col min="34" max="34" width="11.3828125" style="77"/>
    <col min="35" max="35" width="11.3828125" style="72"/>
    <col min="36" max="51" width="11.3828125" style="71"/>
    <col min="52" max="16384" width="11.3828125" style="44"/>
  </cols>
  <sheetData>
    <row r="1" spans="1:51" ht="13.3" thickBot="1"/>
    <row r="2" spans="1:51" ht="21" customHeight="1">
      <c r="B2" s="228"/>
      <c r="C2" s="229"/>
      <c r="D2" s="234" t="s">
        <v>72</v>
      </c>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6"/>
      <c r="AG2" s="247" t="s">
        <v>73</v>
      </c>
      <c r="AH2" s="248"/>
      <c r="AI2" s="249"/>
    </row>
    <row r="3" spans="1:51" ht="21" customHeight="1">
      <c r="B3" s="230"/>
      <c r="C3" s="231"/>
      <c r="D3" s="237"/>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9"/>
      <c r="AG3" s="250" t="s">
        <v>74</v>
      </c>
      <c r="AH3" s="251"/>
      <c r="AI3" s="252"/>
    </row>
    <row r="4" spans="1:51" ht="21" customHeight="1">
      <c r="B4" s="230"/>
      <c r="C4" s="231"/>
      <c r="D4" s="237"/>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9"/>
      <c r="AG4" s="250" t="s">
        <v>75</v>
      </c>
      <c r="AH4" s="251"/>
      <c r="AI4" s="252"/>
    </row>
    <row r="5" spans="1:51" ht="21" customHeight="1" thickBot="1">
      <c r="B5" s="232"/>
      <c r="C5" s="233"/>
      <c r="D5" s="240"/>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2"/>
      <c r="AG5" s="253" t="s">
        <v>3</v>
      </c>
      <c r="AH5" s="254"/>
      <c r="AI5" s="255"/>
    </row>
    <row r="6" spans="1:51" ht="5.15" customHeight="1" thickBot="1">
      <c r="B6" s="72"/>
      <c r="C6" s="72"/>
      <c r="D6" s="72"/>
      <c r="E6" s="72"/>
      <c r="H6" s="45"/>
      <c r="I6" s="45"/>
      <c r="J6" s="45"/>
      <c r="K6" s="45"/>
      <c r="L6" s="45"/>
      <c r="M6" s="45"/>
      <c r="N6" s="45"/>
      <c r="O6" s="45"/>
      <c r="P6" s="45"/>
      <c r="Q6" s="45"/>
      <c r="R6" s="45"/>
      <c r="S6" s="45"/>
      <c r="T6" s="45"/>
      <c r="U6" s="45"/>
      <c r="V6" s="45"/>
      <c r="W6" s="45"/>
      <c r="X6" s="45"/>
      <c r="Y6" s="45"/>
      <c r="Z6" s="45"/>
      <c r="AA6" s="45"/>
      <c r="AB6" s="45"/>
      <c r="AC6" s="45"/>
      <c r="AD6" s="45"/>
      <c r="AE6" s="45"/>
      <c r="AH6" s="72"/>
    </row>
    <row r="7" spans="1:51" ht="30" customHeight="1" thickBot="1">
      <c r="B7" s="256" t="s">
        <v>260</v>
      </c>
      <c r="C7" s="168"/>
      <c r="D7" s="257"/>
      <c r="E7" s="258" t="s">
        <v>261</v>
      </c>
      <c r="F7" s="259"/>
      <c r="G7" s="259"/>
      <c r="H7" s="259"/>
      <c r="I7" s="259"/>
      <c r="J7" s="259"/>
      <c r="K7" s="259"/>
      <c r="L7" s="259"/>
      <c r="M7" s="259"/>
      <c r="N7" s="259"/>
      <c r="O7" s="261"/>
      <c r="P7" s="258" t="s">
        <v>254</v>
      </c>
      <c r="Q7" s="259"/>
      <c r="R7" s="259"/>
      <c r="S7" s="259"/>
      <c r="T7" s="259"/>
      <c r="U7" s="259"/>
      <c r="V7" s="259"/>
      <c r="W7" s="259"/>
      <c r="X7" s="259"/>
      <c r="Y7" s="259"/>
      <c r="Z7" s="259"/>
      <c r="AA7" s="259"/>
      <c r="AB7" s="259"/>
      <c r="AC7" s="259"/>
      <c r="AD7" s="259"/>
      <c r="AE7" s="259"/>
      <c r="AF7" s="259"/>
      <c r="AG7" s="259"/>
      <c r="AH7" s="259"/>
      <c r="AI7" s="260"/>
    </row>
    <row r="8" spans="1:51" ht="5.15" customHeight="1" thickBot="1">
      <c r="B8" s="72"/>
      <c r="C8" s="72"/>
      <c r="D8" s="72"/>
      <c r="E8" s="72"/>
      <c r="H8" s="45"/>
      <c r="I8" s="45"/>
      <c r="J8" s="45"/>
      <c r="K8" s="45"/>
      <c r="L8" s="45"/>
      <c r="M8" s="45"/>
      <c r="N8" s="45"/>
      <c r="O8" s="45"/>
      <c r="P8" s="45"/>
      <c r="Q8" s="45"/>
      <c r="R8" s="45"/>
      <c r="S8" s="45"/>
      <c r="T8" s="45"/>
      <c r="U8" s="45"/>
      <c r="V8" s="45"/>
      <c r="W8" s="45"/>
      <c r="X8" s="45"/>
      <c r="Y8" s="45"/>
      <c r="Z8" s="45"/>
      <c r="AA8" s="45"/>
      <c r="AB8" s="45"/>
      <c r="AC8" s="45"/>
      <c r="AD8" s="45"/>
      <c r="AE8" s="45"/>
      <c r="AH8" s="72"/>
    </row>
    <row r="9" spans="1:51" s="46" customFormat="1" ht="11.25" customHeight="1">
      <c r="A9" s="82"/>
      <c r="B9" s="243" t="s">
        <v>8</v>
      </c>
      <c r="C9" s="214" t="s">
        <v>76</v>
      </c>
      <c r="D9" s="214" t="s">
        <v>77</v>
      </c>
      <c r="E9" s="214" t="s">
        <v>78</v>
      </c>
      <c r="F9" s="214" t="s">
        <v>79</v>
      </c>
      <c r="G9" s="214" t="s">
        <v>80</v>
      </c>
      <c r="H9" s="246" t="s">
        <v>81</v>
      </c>
      <c r="I9" s="246"/>
      <c r="J9" s="246"/>
      <c r="K9" s="246"/>
      <c r="L9" s="246"/>
      <c r="M9" s="246"/>
      <c r="N9" s="246"/>
      <c r="O9" s="246"/>
      <c r="P9" s="246"/>
      <c r="Q9" s="246"/>
      <c r="R9" s="246"/>
      <c r="S9" s="246"/>
      <c r="T9" s="246"/>
      <c r="U9" s="246"/>
      <c r="V9" s="246"/>
      <c r="W9" s="246"/>
      <c r="X9" s="246"/>
      <c r="Y9" s="246"/>
      <c r="Z9" s="246"/>
      <c r="AA9" s="246"/>
      <c r="AB9" s="246"/>
      <c r="AC9" s="246"/>
      <c r="AD9" s="246"/>
      <c r="AE9" s="246"/>
      <c r="AF9" s="214" t="s">
        <v>82</v>
      </c>
      <c r="AG9" s="214" t="s">
        <v>83</v>
      </c>
      <c r="AH9" s="216" t="s">
        <v>84</v>
      </c>
      <c r="AI9" s="218" t="s">
        <v>85</v>
      </c>
      <c r="AJ9" s="82"/>
      <c r="AK9" s="82"/>
      <c r="AL9" s="82"/>
      <c r="AM9" s="82"/>
      <c r="AN9" s="82"/>
      <c r="AO9" s="82"/>
      <c r="AP9" s="82"/>
      <c r="AQ9" s="82"/>
      <c r="AR9" s="82"/>
      <c r="AS9" s="82"/>
      <c r="AT9" s="82"/>
      <c r="AU9" s="82"/>
      <c r="AV9" s="82"/>
      <c r="AW9" s="82"/>
      <c r="AX9" s="82"/>
      <c r="AY9" s="82"/>
    </row>
    <row r="10" spans="1:51" s="46" customFormat="1" ht="60" customHeight="1">
      <c r="A10" s="82"/>
      <c r="B10" s="244"/>
      <c r="C10" s="245"/>
      <c r="D10" s="245"/>
      <c r="E10" s="245"/>
      <c r="F10" s="245"/>
      <c r="G10" s="245"/>
      <c r="H10" s="220" t="s">
        <v>86</v>
      </c>
      <c r="I10" s="221"/>
      <c r="J10" s="220" t="s">
        <v>87</v>
      </c>
      <c r="K10" s="221"/>
      <c r="L10" s="220" t="s">
        <v>88</v>
      </c>
      <c r="M10" s="221"/>
      <c r="N10" s="220" t="s">
        <v>89</v>
      </c>
      <c r="O10" s="221"/>
      <c r="P10" s="220" t="s">
        <v>90</v>
      </c>
      <c r="Q10" s="221"/>
      <c r="R10" s="220" t="s">
        <v>91</v>
      </c>
      <c r="S10" s="221"/>
      <c r="T10" s="220" t="s">
        <v>92</v>
      </c>
      <c r="U10" s="221"/>
      <c r="V10" s="220" t="s">
        <v>93</v>
      </c>
      <c r="W10" s="221"/>
      <c r="X10" s="220" t="s">
        <v>94</v>
      </c>
      <c r="Y10" s="221"/>
      <c r="Z10" s="220" t="s">
        <v>95</v>
      </c>
      <c r="AA10" s="221"/>
      <c r="AB10" s="220" t="s">
        <v>96</v>
      </c>
      <c r="AC10" s="221"/>
      <c r="AD10" s="220" t="s">
        <v>97</v>
      </c>
      <c r="AE10" s="221"/>
      <c r="AF10" s="215"/>
      <c r="AG10" s="215"/>
      <c r="AH10" s="217"/>
      <c r="AI10" s="219"/>
      <c r="AJ10" s="82"/>
      <c r="AK10" s="82"/>
      <c r="AL10" s="82"/>
      <c r="AM10" s="82"/>
      <c r="AN10" s="82"/>
      <c r="AO10" s="82"/>
      <c r="AP10" s="82"/>
      <c r="AQ10" s="82"/>
      <c r="AR10" s="82"/>
      <c r="AS10" s="82"/>
      <c r="AT10" s="82"/>
      <c r="AU10" s="82"/>
      <c r="AV10" s="82"/>
      <c r="AW10" s="82"/>
      <c r="AX10" s="82"/>
      <c r="AY10" s="82"/>
    </row>
    <row r="11" spans="1:51" s="46" customFormat="1" ht="17.25" customHeight="1" thickBot="1">
      <c r="A11" s="82"/>
      <c r="B11" s="244"/>
      <c r="C11" s="245"/>
      <c r="D11" s="245"/>
      <c r="E11" s="245"/>
      <c r="F11" s="245"/>
      <c r="G11" s="245"/>
      <c r="H11" s="109" t="s">
        <v>98</v>
      </c>
      <c r="I11" s="109" t="s">
        <v>99</v>
      </c>
      <c r="J11" s="109" t="s">
        <v>98</v>
      </c>
      <c r="K11" s="109" t="s">
        <v>99</v>
      </c>
      <c r="L11" s="109" t="s">
        <v>98</v>
      </c>
      <c r="M11" s="109" t="s">
        <v>99</v>
      </c>
      <c r="N11" s="109" t="s">
        <v>98</v>
      </c>
      <c r="O11" s="109" t="s">
        <v>99</v>
      </c>
      <c r="P11" s="109" t="s">
        <v>98</v>
      </c>
      <c r="Q11" s="109" t="s">
        <v>99</v>
      </c>
      <c r="R11" s="109" t="s">
        <v>98</v>
      </c>
      <c r="S11" s="109" t="s">
        <v>99</v>
      </c>
      <c r="T11" s="109" t="s">
        <v>98</v>
      </c>
      <c r="U11" s="109" t="s">
        <v>99</v>
      </c>
      <c r="V11" s="109" t="s">
        <v>98</v>
      </c>
      <c r="W11" s="109" t="s">
        <v>99</v>
      </c>
      <c r="X11" s="109" t="s">
        <v>98</v>
      </c>
      <c r="Y11" s="109" t="s">
        <v>99</v>
      </c>
      <c r="Z11" s="109" t="s">
        <v>98</v>
      </c>
      <c r="AA11" s="109" t="s">
        <v>99</v>
      </c>
      <c r="AB11" s="109" t="s">
        <v>98</v>
      </c>
      <c r="AC11" s="109" t="s">
        <v>99</v>
      </c>
      <c r="AD11" s="109" t="s">
        <v>98</v>
      </c>
      <c r="AE11" s="109" t="s">
        <v>99</v>
      </c>
      <c r="AF11" s="90"/>
      <c r="AG11" s="90"/>
      <c r="AH11" s="122"/>
      <c r="AI11" s="123"/>
      <c r="AJ11" s="82"/>
      <c r="AK11" s="82"/>
      <c r="AL11" s="82"/>
      <c r="AM11" s="82"/>
      <c r="AN11" s="82"/>
      <c r="AO11" s="82"/>
      <c r="AP11" s="82"/>
      <c r="AQ11" s="82"/>
      <c r="AR11" s="82"/>
      <c r="AS11" s="82"/>
      <c r="AT11" s="82"/>
      <c r="AU11" s="82"/>
      <c r="AV11" s="82"/>
      <c r="AW11" s="82"/>
      <c r="AX11" s="82"/>
      <c r="AY11" s="82"/>
    </row>
    <row r="12" spans="1:51" ht="38.6">
      <c r="B12" s="73">
        <v>1</v>
      </c>
      <c r="C12" s="74" t="s">
        <v>100</v>
      </c>
      <c r="D12" s="74" t="s">
        <v>112</v>
      </c>
      <c r="E12" s="75" t="s">
        <v>130</v>
      </c>
      <c r="F12" s="76" t="s">
        <v>101</v>
      </c>
      <c r="G12" s="113"/>
      <c r="H12" s="94"/>
      <c r="I12" s="59"/>
      <c r="J12" s="60"/>
      <c r="K12" s="61"/>
      <c r="L12" s="59"/>
      <c r="M12" s="59"/>
      <c r="N12" s="59"/>
      <c r="O12" s="59"/>
      <c r="P12" s="59"/>
      <c r="Q12" s="59"/>
      <c r="R12" s="59"/>
      <c r="S12" s="59"/>
      <c r="T12" s="59"/>
      <c r="U12" s="59"/>
      <c r="V12" s="59"/>
      <c r="W12" s="59"/>
      <c r="X12" s="59"/>
      <c r="Y12" s="59"/>
      <c r="Z12" s="59"/>
      <c r="AA12" s="59"/>
      <c r="AB12" s="59"/>
      <c r="AC12" s="59"/>
      <c r="AD12" s="59"/>
      <c r="AE12" s="95"/>
      <c r="AF12" s="115" t="s">
        <v>106</v>
      </c>
      <c r="AG12" s="78">
        <v>55000.000000000007</v>
      </c>
      <c r="AH12" s="79">
        <v>1</v>
      </c>
      <c r="AI12" s="80" t="s">
        <v>102</v>
      </c>
    </row>
    <row r="13" spans="1:51" ht="64.3">
      <c r="B13" s="63">
        <v>2</v>
      </c>
      <c r="C13" s="64" t="s">
        <v>100</v>
      </c>
      <c r="D13" s="64" t="s">
        <v>113</v>
      </c>
      <c r="E13" s="50" t="s">
        <v>151</v>
      </c>
      <c r="F13" s="58" t="s">
        <v>101</v>
      </c>
      <c r="G13" s="92"/>
      <c r="H13" s="96"/>
      <c r="I13" s="47"/>
      <c r="J13" s="48"/>
      <c r="K13" s="49"/>
      <c r="L13" s="47"/>
      <c r="M13" s="47"/>
      <c r="N13" s="47"/>
      <c r="O13" s="47"/>
      <c r="P13" s="47"/>
      <c r="Q13" s="47"/>
      <c r="R13" s="47"/>
      <c r="S13" s="47"/>
      <c r="T13" s="47"/>
      <c r="U13" s="47"/>
      <c r="V13" s="47"/>
      <c r="W13" s="47"/>
      <c r="X13" s="47"/>
      <c r="Y13" s="47"/>
      <c r="Z13" s="47"/>
      <c r="AA13" s="47"/>
      <c r="AB13" s="47"/>
      <c r="AC13" s="47"/>
      <c r="AD13" s="47"/>
      <c r="AE13" s="97"/>
      <c r="AF13" s="111" t="s">
        <v>106</v>
      </c>
      <c r="AG13" s="55">
        <v>55000.000000000007</v>
      </c>
      <c r="AH13" s="56">
        <v>1</v>
      </c>
      <c r="AI13" s="57" t="s">
        <v>102</v>
      </c>
    </row>
    <row r="14" spans="1:51" ht="26.15" thickBot="1">
      <c r="B14" s="63">
        <v>3</v>
      </c>
      <c r="C14" s="64" t="s">
        <v>100</v>
      </c>
      <c r="D14" s="64" t="s">
        <v>185</v>
      </c>
      <c r="E14" s="50" t="s">
        <v>204</v>
      </c>
      <c r="F14" s="58" t="s">
        <v>101</v>
      </c>
      <c r="G14" s="92"/>
      <c r="H14" s="96"/>
      <c r="I14" s="47"/>
      <c r="J14" s="48"/>
      <c r="K14" s="49"/>
      <c r="L14" s="47"/>
      <c r="M14" s="47"/>
      <c r="N14" s="47"/>
      <c r="O14" s="47"/>
      <c r="P14" s="47"/>
      <c r="Q14" s="47"/>
      <c r="R14" s="47"/>
      <c r="S14" s="47"/>
      <c r="T14" s="47"/>
      <c r="U14" s="47"/>
      <c r="V14" s="47"/>
      <c r="W14" s="47"/>
      <c r="X14" s="47"/>
      <c r="Y14" s="47"/>
      <c r="Z14" s="47"/>
      <c r="AA14" s="47"/>
      <c r="AB14" s="47"/>
      <c r="AC14" s="47"/>
      <c r="AD14" s="47"/>
      <c r="AE14" s="97"/>
      <c r="AF14" s="111" t="s">
        <v>106</v>
      </c>
      <c r="AG14" s="55">
        <v>55000.000000000007</v>
      </c>
      <c r="AH14" s="56">
        <v>1</v>
      </c>
      <c r="AI14" s="57" t="s">
        <v>102</v>
      </c>
    </row>
    <row r="15" spans="1:51" ht="77.599999999999994" thickBot="1">
      <c r="B15" s="73">
        <v>4</v>
      </c>
      <c r="C15" s="64" t="s">
        <v>104</v>
      </c>
      <c r="D15" s="64" t="s">
        <v>131</v>
      </c>
      <c r="E15" s="50" t="s">
        <v>132</v>
      </c>
      <c r="F15" s="58" t="s">
        <v>101</v>
      </c>
      <c r="G15" s="92"/>
      <c r="H15" s="96"/>
      <c r="I15" s="47"/>
      <c r="J15" s="48"/>
      <c r="K15" s="49"/>
      <c r="L15" s="47"/>
      <c r="M15" s="47"/>
      <c r="N15" s="47"/>
      <c r="O15" s="47"/>
      <c r="P15" s="47"/>
      <c r="Q15" s="47"/>
      <c r="R15" s="47"/>
      <c r="S15" s="47"/>
      <c r="T15" s="47"/>
      <c r="U15" s="47"/>
      <c r="V15" s="47"/>
      <c r="W15" s="47"/>
      <c r="X15" s="47"/>
      <c r="Y15" s="47"/>
      <c r="Z15" s="47"/>
      <c r="AA15" s="47"/>
      <c r="AB15" s="47"/>
      <c r="AC15" s="47"/>
      <c r="AD15" s="47"/>
      <c r="AE15" s="97"/>
      <c r="AF15" s="111" t="s">
        <v>106</v>
      </c>
      <c r="AG15" s="55">
        <v>55000.000000000007</v>
      </c>
      <c r="AH15" s="56">
        <v>1</v>
      </c>
      <c r="AI15" s="57" t="s">
        <v>102</v>
      </c>
    </row>
    <row r="16" spans="1:51" ht="30.9">
      <c r="B16" s="63">
        <v>5</v>
      </c>
      <c r="C16" s="64" t="s">
        <v>100</v>
      </c>
      <c r="D16" s="124" t="s">
        <v>220</v>
      </c>
      <c r="E16" s="125" t="s">
        <v>221</v>
      </c>
      <c r="F16" s="58" t="s">
        <v>101</v>
      </c>
      <c r="G16" s="92"/>
      <c r="H16" s="96"/>
      <c r="I16" s="47"/>
      <c r="J16" s="48"/>
      <c r="K16" s="49"/>
      <c r="L16" s="47"/>
      <c r="M16" s="47"/>
      <c r="N16" s="47"/>
      <c r="O16" s="47"/>
      <c r="P16" s="47"/>
      <c r="Q16" s="47"/>
      <c r="R16" s="47"/>
      <c r="S16" s="47"/>
      <c r="T16" s="47"/>
      <c r="U16" s="47"/>
      <c r="V16" s="47"/>
      <c r="W16" s="47"/>
      <c r="X16" s="47"/>
      <c r="Y16" s="47"/>
      <c r="Z16" s="47"/>
      <c r="AA16" s="47"/>
      <c r="AB16" s="47"/>
      <c r="AC16" s="47"/>
      <c r="AD16" s="47"/>
      <c r="AE16" s="97"/>
      <c r="AF16" s="111" t="s">
        <v>180</v>
      </c>
      <c r="AG16" s="55">
        <v>55000.000000000007</v>
      </c>
      <c r="AH16" s="56">
        <v>1</v>
      </c>
      <c r="AI16" s="57" t="s">
        <v>102</v>
      </c>
    </row>
    <row r="17" spans="2:35" ht="26.15" thickBot="1">
      <c r="B17" s="63">
        <v>6</v>
      </c>
      <c r="C17" s="64" t="s">
        <v>100</v>
      </c>
      <c r="D17" s="64" t="s">
        <v>255</v>
      </c>
      <c r="E17" s="50" t="s">
        <v>134</v>
      </c>
      <c r="F17" s="58" t="s">
        <v>101</v>
      </c>
      <c r="G17" s="92"/>
      <c r="H17" s="96"/>
      <c r="I17" s="47"/>
      <c r="J17" s="48"/>
      <c r="K17" s="49"/>
      <c r="L17" s="47"/>
      <c r="M17" s="47"/>
      <c r="N17" s="47"/>
      <c r="O17" s="47"/>
      <c r="P17" s="47"/>
      <c r="Q17" s="47"/>
      <c r="R17" s="47"/>
      <c r="S17" s="47"/>
      <c r="T17" s="47"/>
      <c r="U17" s="47"/>
      <c r="V17" s="47"/>
      <c r="W17" s="47"/>
      <c r="X17" s="47"/>
      <c r="Y17" s="47"/>
      <c r="Z17" s="47"/>
      <c r="AA17" s="47"/>
      <c r="AB17" s="47"/>
      <c r="AC17" s="47"/>
      <c r="AD17" s="47"/>
      <c r="AE17" s="97"/>
      <c r="AF17" s="111" t="s">
        <v>103</v>
      </c>
      <c r="AG17" s="55">
        <v>110000.00000000001</v>
      </c>
      <c r="AH17" s="56">
        <v>1</v>
      </c>
      <c r="AI17" s="57" t="s">
        <v>102</v>
      </c>
    </row>
    <row r="18" spans="2:35" ht="39" thickBot="1">
      <c r="B18" s="73">
        <v>7</v>
      </c>
      <c r="C18" s="65" t="s">
        <v>100</v>
      </c>
      <c r="D18" s="66" t="s">
        <v>114</v>
      </c>
      <c r="E18" s="52" t="s">
        <v>175</v>
      </c>
      <c r="F18" s="67" t="s">
        <v>101</v>
      </c>
      <c r="G18" s="93"/>
      <c r="H18" s="98"/>
      <c r="I18" s="51"/>
      <c r="J18" s="62"/>
      <c r="K18" s="49"/>
      <c r="L18" s="51"/>
      <c r="M18" s="51"/>
      <c r="N18" s="51"/>
      <c r="O18" s="51"/>
      <c r="P18" s="51"/>
      <c r="Q18" s="51"/>
      <c r="R18" s="51"/>
      <c r="S18" s="51"/>
      <c r="T18" s="51"/>
      <c r="U18" s="51"/>
      <c r="V18" s="51"/>
      <c r="W18" s="51"/>
      <c r="X18" s="51"/>
      <c r="Y18" s="51"/>
      <c r="Z18" s="51"/>
      <c r="AA18" s="51"/>
      <c r="AB18" s="51"/>
      <c r="AC18" s="51"/>
      <c r="AD18" s="51"/>
      <c r="AE18" s="99"/>
      <c r="AF18" s="112" t="s">
        <v>103</v>
      </c>
      <c r="AG18" s="68">
        <v>110000.00000000001</v>
      </c>
      <c r="AH18" s="69">
        <v>1</v>
      </c>
      <c r="AI18" s="70" t="s">
        <v>102</v>
      </c>
    </row>
    <row r="19" spans="2:35" ht="39" thickBot="1">
      <c r="B19" s="63">
        <v>8</v>
      </c>
      <c r="C19" s="74" t="s">
        <v>100</v>
      </c>
      <c r="D19" s="135" t="s">
        <v>205</v>
      </c>
      <c r="E19" s="75" t="s">
        <v>206</v>
      </c>
      <c r="F19" s="76" t="s">
        <v>101</v>
      </c>
      <c r="G19" s="113"/>
      <c r="H19" s="94"/>
      <c r="I19" s="59"/>
      <c r="J19" s="59"/>
      <c r="K19" s="59"/>
      <c r="L19" s="60"/>
      <c r="M19" s="61"/>
      <c r="O19" s="59"/>
      <c r="P19" s="59"/>
      <c r="Q19" s="59"/>
      <c r="R19" s="59"/>
      <c r="S19" s="59"/>
      <c r="T19" s="59"/>
      <c r="U19" s="59"/>
      <c r="V19" s="59"/>
      <c r="W19" s="59"/>
      <c r="X19" s="59"/>
      <c r="Y19" s="59"/>
      <c r="Z19" s="59"/>
      <c r="AA19" s="59"/>
      <c r="AB19" s="59"/>
      <c r="AC19" s="59"/>
      <c r="AD19" s="59"/>
      <c r="AE19" s="95"/>
      <c r="AF19" s="115" t="s">
        <v>179</v>
      </c>
      <c r="AG19" s="78">
        <v>55000.000000000007</v>
      </c>
      <c r="AH19" s="79">
        <v>1</v>
      </c>
      <c r="AI19" s="80" t="s">
        <v>102</v>
      </c>
    </row>
    <row r="20" spans="2:35" ht="64.75" thickBot="1">
      <c r="B20" s="63">
        <v>9</v>
      </c>
      <c r="C20" s="64" t="s">
        <v>111</v>
      </c>
      <c r="D20" s="83" t="s">
        <v>201</v>
      </c>
      <c r="E20" s="84" t="s">
        <v>201</v>
      </c>
      <c r="F20" s="85" t="s">
        <v>101</v>
      </c>
      <c r="G20" s="91"/>
      <c r="H20" s="96"/>
      <c r="I20" s="47"/>
      <c r="J20" s="47"/>
      <c r="K20" s="47"/>
      <c r="L20" s="48"/>
      <c r="M20" s="49"/>
      <c r="N20" s="59"/>
      <c r="O20" s="47"/>
      <c r="P20" s="47"/>
      <c r="Q20" s="47"/>
      <c r="R20" s="47"/>
      <c r="S20" s="47"/>
      <c r="T20" s="47"/>
      <c r="U20" s="47"/>
      <c r="V20" s="47"/>
      <c r="W20" s="47"/>
      <c r="X20" s="47"/>
      <c r="Y20" s="47"/>
      <c r="Z20" s="47"/>
      <c r="AA20" s="47"/>
      <c r="AB20" s="47"/>
      <c r="AC20" s="47"/>
      <c r="AD20" s="47"/>
      <c r="AE20" s="97"/>
      <c r="AF20" s="110" t="s">
        <v>217</v>
      </c>
      <c r="AG20" s="86">
        <v>55000.000000000007</v>
      </c>
      <c r="AH20" s="87">
        <v>1</v>
      </c>
      <c r="AI20" s="88" t="s">
        <v>102</v>
      </c>
    </row>
    <row r="21" spans="2:35" ht="51.45">
      <c r="B21" s="73">
        <v>10</v>
      </c>
      <c r="C21" s="64" t="s">
        <v>100</v>
      </c>
      <c r="D21" s="83" t="s">
        <v>207</v>
      </c>
      <c r="E21" s="84" t="s">
        <v>208</v>
      </c>
      <c r="F21" s="85" t="s">
        <v>186</v>
      </c>
      <c r="G21" s="91"/>
      <c r="H21" s="96"/>
      <c r="I21" s="47"/>
      <c r="J21" s="47"/>
      <c r="K21" s="47"/>
      <c r="L21" s="48"/>
      <c r="M21" s="49"/>
      <c r="N21" s="47"/>
      <c r="O21" s="47"/>
      <c r="P21" s="47"/>
      <c r="Q21" s="47"/>
      <c r="R21" s="47"/>
      <c r="S21" s="47"/>
      <c r="T21" s="47"/>
      <c r="U21" s="47"/>
      <c r="V21" s="47"/>
      <c r="W21" s="47"/>
      <c r="X21" s="47"/>
      <c r="Y21" s="47"/>
      <c r="Z21" s="47"/>
      <c r="AA21" s="47"/>
      <c r="AB21" s="47"/>
      <c r="AC21" s="47"/>
      <c r="AD21" s="47"/>
      <c r="AE21" s="97"/>
      <c r="AF21" s="110" t="s">
        <v>187</v>
      </c>
      <c r="AG21" s="86">
        <v>219890.00000000003</v>
      </c>
      <c r="AH21" s="87">
        <v>1</v>
      </c>
      <c r="AI21" s="88" t="s">
        <v>218</v>
      </c>
    </row>
    <row r="22" spans="2:35" ht="30.9">
      <c r="B22" s="63">
        <v>11</v>
      </c>
      <c r="C22" s="64" t="s">
        <v>100</v>
      </c>
      <c r="D22" s="124" t="s">
        <v>222</v>
      </c>
      <c r="E22" s="124" t="s">
        <v>223</v>
      </c>
      <c r="F22" s="58" t="s">
        <v>101</v>
      </c>
      <c r="G22" s="92"/>
      <c r="H22" s="96"/>
      <c r="I22" s="47"/>
      <c r="J22" s="47"/>
      <c r="K22" s="47"/>
      <c r="L22" s="48"/>
      <c r="M22" s="49"/>
      <c r="N22" s="50"/>
      <c r="O22" s="50"/>
      <c r="P22" s="50"/>
      <c r="Q22" s="50"/>
      <c r="R22" s="50"/>
      <c r="S22" s="50"/>
      <c r="T22" s="50"/>
      <c r="U22" s="50"/>
      <c r="V22" s="50"/>
      <c r="W22" s="50"/>
      <c r="X22" s="50"/>
      <c r="Y22" s="50"/>
      <c r="Z22" s="50"/>
      <c r="AA22" s="50"/>
      <c r="AB22" s="50"/>
      <c r="AC22" s="50"/>
      <c r="AD22" s="50"/>
      <c r="AE22" s="118"/>
      <c r="AF22" s="111" t="s">
        <v>180</v>
      </c>
      <c r="AG22" s="55">
        <v>55000.000000000007</v>
      </c>
      <c r="AH22" s="56">
        <v>1</v>
      </c>
      <c r="AI22" s="57" t="s">
        <v>102</v>
      </c>
    </row>
    <row r="23" spans="2:35" ht="39" thickBot="1">
      <c r="B23" s="63">
        <v>12</v>
      </c>
      <c r="C23" s="64" t="s">
        <v>111</v>
      </c>
      <c r="D23" s="35" t="s">
        <v>135</v>
      </c>
      <c r="E23" s="50" t="s">
        <v>152</v>
      </c>
      <c r="F23" s="58" t="s">
        <v>101</v>
      </c>
      <c r="G23" s="92"/>
      <c r="H23" s="96"/>
      <c r="I23" s="47"/>
      <c r="J23" s="47"/>
      <c r="K23" s="47"/>
      <c r="L23" s="48"/>
      <c r="M23" s="49"/>
      <c r="N23" s="47"/>
      <c r="O23" s="47"/>
      <c r="P23" s="47"/>
      <c r="Q23" s="47"/>
      <c r="R23" s="47"/>
      <c r="S23" s="47"/>
      <c r="T23" s="47"/>
      <c r="U23" s="47"/>
      <c r="V23" s="47"/>
      <c r="W23" s="47"/>
      <c r="X23" s="47"/>
      <c r="Y23" s="47"/>
      <c r="Z23" s="47"/>
      <c r="AA23" s="47"/>
      <c r="AB23" s="47"/>
      <c r="AC23" s="47"/>
      <c r="AD23" s="47"/>
      <c r="AE23" s="97"/>
      <c r="AF23" s="111" t="s">
        <v>106</v>
      </c>
      <c r="AG23" s="55">
        <v>55000.000000000007</v>
      </c>
      <c r="AH23" s="56">
        <v>1</v>
      </c>
      <c r="AI23" s="57" t="s">
        <v>102</v>
      </c>
    </row>
    <row r="24" spans="2:35" ht="77.150000000000006">
      <c r="B24" s="73">
        <v>13</v>
      </c>
      <c r="C24" s="64" t="s">
        <v>100</v>
      </c>
      <c r="D24" s="35" t="s">
        <v>153</v>
      </c>
      <c r="E24" s="50" t="s">
        <v>154</v>
      </c>
      <c r="F24" s="58" t="s">
        <v>101</v>
      </c>
      <c r="G24" s="92"/>
      <c r="H24" s="96"/>
      <c r="I24" s="47"/>
      <c r="J24" s="47"/>
      <c r="K24" s="47"/>
      <c r="L24" s="48"/>
      <c r="M24" s="49"/>
      <c r="N24" s="47"/>
      <c r="O24" s="47"/>
      <c r="P24" s="47"/>
      <c r="Q24" s="47"/>
      <c r="R24" s="47"/>
      <c r="S24" s="47"/>
      <c r="T24" s="47"/>
      <c r="U24" s="47"/>
      <c r="V24" s="47"/>
      <c r="W24" s="47"/>
      <c r="X24" s="47"/>
      <c r="Y24" s="47"/>
      <c r="Z24" s="47"/>
      <c r="AA24" s="47"/>
      <c r="AB24" s="47"/>
      <c r="AC24" s="47"/>
      <c r="AD24" s="47"/>
      <c r="AE24" s="97"/>
      <c r="AF24" s="111" t="s">
        <v>103</v>
      </c>
      <c r="AG24" s="55">
        <v>110000.00000000001</v>
      </c>
      <c r="AH24" s="56">
        <v>1</v>
      </c>
      <c r="AI24" s="57" t="s">
        <v>102</v>
      </c>
    </row>
    <row r="25" spans="2:35" ht="64.3">
      <c r="B25" s="63">
        <v>14</v>
      </c>
      <c r="C25" s="64" t="s">
        <v>100</v>
      </c>
      <c r="D25" s="35" t="s">
        <v>155</v>
      </c>
      <c r="E25" s="50" t="s">
        <v>156</v>
      </c>
      <c r="F25" s="58" t="s">
        <v>101</v>
      </c>
      <c r="G25" s="92"/>
      <c r="H25" s="96"/>
      <c r="I25" s="47"/>
      <c r="J25" s="47"/>
      <c r="K25" s="47"/>
      <c r="L25" s="48"/>
      <c r="M25" s="49"/>
      <c r="N25" s="47"/>
      <c r="O25" s="47"/>
      <c r="P25" s="47"/>
      <c r="Q25" s="47"/>
      <c r="R25" s="47"/>
      <c r="S25" s="47"/>
      <c r="T25" s="47"/>
      <c r="U25" s="47"/>
      <c r="V25" s="47"/>
      <c r="W25" s="47"/>
      <c r="X25" s="47"/>
      <c r="Y25" s="47"/>
      <c r="Z25" s="47"/>
      <c r="AA25" s="47"/>
      <c r="AB25" s="47"/>
      <c r="AC25" s="47"/>
      <c r="AD25" s="47"/>
      <c r="AE25" s="97"/>
      <c r="AF25" s="111" t="s">
        <v>103</v>
      </c>
      <c r="AG25" s="55">
        <v>110000.00000000001</v>
      </c>
      <c r="AH25" s="56">
        <v>1</v>
      </c>
      <c r="AI25" s="57" t="s">
        <v>102</v>
      </c>
    </row>
    <row r="26" spans="2:35" ht="51.9" thickBot="1">
      <c r="B26" s="63">
        <v>15</v>
      </c>
      <c r="C26" s="64" t="s">
        <v>100</v>
      </c>
      <c r="D26" s="35" t="s">
        <v>115</v>
      </c>
      <c r="E26" s="50" t="s">
        <v>157</v>
      </c>
      <c r="F26" s="58" t="s">
        <v>101</v>
      </c>
      <c r="G26" s="92"/>
      <c r="H26" s="96"/>
      <c r="I26" s="47"/>
      <c r="J26" s="47"/>
      <c r="K26" s="47"/>
      <c r="L26" s="48"/>
      <c r="M26" s="49"/>
      <c r="N26" s="47"/>
      <c r="O26" s="47"/>
      <c r="P26" s="47"/>
      <c r="Q26" s="47"/>
      <c r="R26" s="47"/>
      <c r="S26" s="47"/>
      <c r="T26" s="47"/>
      <c r="U26" s="47"/>
      <c r="V26" s="47"/>
      <c r="W26" s="47"/>
      <c r="X26" s="47"/>
      <c r="Y26" s="47"/>
      <c r="Z26" s="47"/>
      <c r="AA26" s="47"/>
      <c r="AB26" s="47"/>
      <c r="AC26" s="47"/>
      <c r="AD26" s="47"/>
      <c r="AE26" s="97"/>
      <c r="AF26" s="111" t="s">
        <v>103</v>
      </c>
      <c r="AG26" s="55">
        <v>110000.00000000001</v>
      </c>
      <c r="AH26" s="56">
        <v>1</v>
      </c>
      <c r="AI26" s="57" t="s">
        <v>102</v>
      </c>
    </row>
    <row r="27" spans="2:35" ht="51.45">
      <c r="B27" s="73">
        <v>16</v>
      </c>
      <c r="C27" s="64" t="s">
        <v>100</v>
      </c>
      <c r="D27" s="35" t="s">
        <v>116</v>
      </c>
      <c r="E27" s="50" t="s">
        <v>136</v>
      </c>
      <c r="F27" s="58" t="s">
        <v>101</v>
      </c>
      <c r="G27" s="92"/>
      <c r="H27" s="96"/>
      <c r="I27" s="47"/>
      <c r="J27" s="47"/>
      <c r="K27" s="47"/>
      <c r="L27" s="48"/>
      <c r="M27" s="49"/>
      <c r="N27" s="47"/>
      <c r="O27" s="47"/>
      <c r="P27" s="47"/>
      <c r="Q27" s="47"/>
      <c r="R27" s="47"/>
      <c r="S27" s="47"/>
      <c r="T27" s="47"/>
      <c r="U27" s="47"/>
      <c r="V27" s="47"/>
      <c r="W27" s="47"/>
      <c r="X27" s="47"/>
      <c r="Y27" s="47"/>
      <c r="Z27" s="47"/>
      <c r="AA27" s="47"/>
      <c r="AB27" s="47"/>
      <c r="AC27" s="47"/>
      <c r="AD27" s="47"/>
      <c r="AE27" s="97"/>
      <c r="AF27" s="111" t="s">
        <v>106</v>
      </c>
      <c r="AG27" s="55">
        <v>55000.000000000007</v>
      </c>
      <c r="AH27" s="56">
        <v>1</v>
      </c>
      <c r="AI27" s="57" t="s">
        <v>110</v>
      </c>
    </row>
    <row r="28" spans="2:35" ht="38.6">
      <c r="B28" s="63">
        <v>17</v>
      </c>
      <c r="C28" s="64" t="s">
        <v>104</v>
      </c>
      <c r="D28" s="64" t="s">
        <v>190</v>
      </c>
      <c r="E28" s="50" t="s">
        <v>137</v>
      </c>
      <c r="F28" s="58" t="s">
        <v>101</v>
      </c>
      <c r="G28" s="92"/>
      <c r="H28" s="96"/>
      <c r="I28" s="47"/>
      <c r="J28" s="47"/>
      <c r="K28" s="47"/>
      <c r="L28" s="48"/>
      <c r="M28" s="49"/>
      <c r="N28" s="47"/>
      <c r="O28" s="47"/>
      <c r="P28" s="47"/>
      <c r="Q28" s="47"/>
      <c r="R28" s="47"/>
      <c r="S28" s="47"/>
      <c r="T28" s="47"/>
      <c r="U28" s="47"/>
      <c r="V28" s="47"/>
      <c r="W28" s="47"/>
      <c r="X28" s="47"/>
      <c r="Y28" s="47"/>
      <c r="Z28" s="47"/>
      <c r="AA28" s="47"/>
      <c r="AB28" s="47"/>
      <c r="AC28" s="47"/>
      <c r="AD28" s="47"/>
      <c r="AE28" s="97"/>
      <c r="AF28" s="111" t="s">
        <v>106</v>
      </c>
      <c r="AG28" s="55">
        <v>55000.000000000007</v>
      </c>
      <c r="AH28" s="56">
        <v>1</v>
      </c>
      <c r="AI28" s="57" t="s">
        <v>102</v>
      </c>
    </row>
    <row r="29" spans="2:35" ht="51.9" thickBot="1">
      <c r="B29" s="63">
        <v>18</v>
      </c>
      <c r="C29" s="65" t="s">
        <v>100</v>
      </c>
      <c r="D29" s="65" t="s">
        <v>191</v>
      </c>
      <c r="E29" s="52" t="s">
        <v>138</v>
      </c>
      <c r="F29" s="67" t="s">
        <v>101</v>
      </c>
      <c r="G29" s="93"/>
      <c r="H29" s="98"/>
      <c r="I29" s="51"/>
      <c r="J29" s="51"/>
      <c r="K29" s="51"/>
      <c r="L29" s="62"/>
      <c r="M29" s="54"/>
      <c r="N29" s="51"/>
      <c r="O29" s="51"/>
      <c r="P29" s="51"/>
      <c r="Q29" s="51"/>
      <c r="R29" s="51"/>
      <c r="S29" s="51"/>
      <c r="T29" s="51"/>
      <c r="U29" s="51"/>
      <c r="V29" s="51"/>
      <c r="W29" s="51"/>
      <c r="X29" s="51"/>
      <c r="Y29" s="51"/>
      <c r="Z29" s="51"/>
      <c r="AA29" s="51"/>
      <c r="AB29" s="51"/>
      <c r="AC29" s="51"/>
      <c r="AD29" s="51"/>
      <c r="AE29" s="99"/>
      <c r="AF29" s="112" t="s">
        <v>103</v>
      </c>
      <c r="AG29" s="68">
        <v>110000.00000000001</v>
      </c>
      <c r="AH29" s="69">
        <v>1</v>
      </c>
      <c r="AI29" s="70" t="s">
        <v>102</v>
      </c>
    </row>
    <row r="30" spans="2:35" ht="38.6">
      <c r="B30" s="73">
        <v>19</v>
      </c>
      <c r="C30" s="74" t="s">
        <v>111</v>
      </c>
      <c r="D30" s="135" t="s">
        <v>139</v>
      </c>
      <c r="E30" s="75" t="s">
        <v>140</v>
      </c>
      <c r="F30" s="76" t="s">
        <v>101</v>
      </c>
      <c r="G30" s="113"/>
      <c r="H30" s="94"/>
      <c r="I30" s="59"/>
      <c r="J30" s="59"/>
      <c r="K30" s="59"/>
      <c r="L30" s="59"/>
      <c r="M30" s="59"/>
      <c r="N30" s="60"/>
      <c r="O30" s="61"/>
      <c r="P30" s="59"/>
      <c r="Q30" s="59"/>
      <c r="R30" s="59"/>
      <c r="S30" s="59"/>
      <c r="T30" s="59"/>
      <c r="U30" s="59"/>
      <c r="V30" s="59"/>
      <c r="W30" s="59"/>
      <c r="X30" s="59"/>
      <c r="Y30" s="59"/>
      <c r="Z30" s="59"/>
      <c r="AA30" s="59"/>
      <c r="AB30" s="59"/>
      <c r="AC30" s="59"/>
      <c r="AD30" s="59"/>
      <c r="AE30" s="95"/>
      <c r="AF30" s="115" t="s">
        <v>105</v>
      </c>
      <c r="AG30" s="78">
        <v>0</v>
      </c>
      <c r="AH30" s="79">
        <v>1</v>
      </c>
      <c r="AI30" s="80" t="s">
        <v>102</v>
      </c>
    </row>
    <row r="31" spans="2:35" ht="25.75">
      <c r="B31" s="63">
        <v>20</v>
      </c>
      <c r="C31" s="64" t="s">
        <v>100</v>
      </c>
      <c r="D31" s="64" t="s">
        <v>120</v>
      </c>
      <c r="E31" s="50" t="s">
        <v>134</v>
      </c>
      <c r="F31" s="58" t="s">
        <v>101</v>
      </c>
      <c r="G31" s="92"/>
      <c r="H31" s="96"/>
      <c r="I31" s="47"/>
      <c r="J31" s="47"/>
      <c r="K31" s="47"/>
      <c r="L31" s="47"/>
      <c r="M31" s="47"/>
      <c r="N31" s="48"/>
      <c r="O31" s="49"/>
      <c r="P31" s="47"/>
      <c r="Q31" s="47"/>
      <c r="R31" s="47"/>
      <c r="S31" s="47"/>
      <c r="T31" s="47"/>
      <c r="U31" s="47"/>
      <c r="V31" s="47"/>
      <c r="W31" s="47"/>
      <c r="X31" s="47"/>
      <c r="Y31" s="47"/>
      <c r="Z31" s="47"/>
      <c r="AA31" s="47"/>
      <c r="AB31" s="47"/>
      <c r="AC31" s="47"/>
      <c r="AD31" s="47"/>
      <c r="AE31" s="97"/>
      <c r="AF31" s="111" t="s">
        <v>106</v>
      </c>
      <c r="AG31" s="55">
        <v>55000.000000000007</v>
      </c>
      <c r="AH31" s="56">
        <v>1</v>
      </c>
      <c r="AI31" s="57" t="s">
        <v>102</v>
      </c>
    </row>
    <row r="32" spans="2:35" ht="64.75" thickBot="1">
      <c r="B32" s="63">
        <v>21</v>
      </c>
      <c r="C32" s="64" t="s">
        <v>100</v>
      </c>
      <c r="D32" s="35" t="s">
        <v>195</v>
      </c>
      <c r="E32" s="50" t="s">
        <v>158</v>
      </c>
      <c r="F32" s="58" t="s">
        <v>101</v>
      </c>
      <c r="G32" s="92"/>
      <c r="H32" s="96"/>
      <c r="I32" s="47"/>
      <c r="J32" s="47"/>
      <c r="K32" s="47"/>
      <c r="L32" s="47"/>
      <c r="M32" s="47"/>
      <c r="N32" s="48"/>
      <c r="O32" s="49"/>
      <c r="P32" s="47"/>
      <c r="Q32" s="47"/>
      <c r="R32" s="47"/>
      <c r="S32" s="47"/>
      <c r="T32" s="47"/>
      <c r="U32" s="47"/>
      <c r="V32" s="47"/>
      <c r="W32" s="47"/>
      <c r="X32" s="47"/>
      <c r="Y32" s="47"/>
      <c r="Z32" s="47"/>
      <c r="AA32" s="47"/>
      <c r="AB32" s="47"/>
      <c r="AC32" s="47"/>
      <c r="AD32" s="47"/>
      <c r="AE32" s="97"/>
      <c r="AF32" s="111" t="s">
        <v>106</v>
      </c>
      <c r="AG32" s="55">
        <v>55000.000000000007</v>
      </c>
      <c r="AH32" s="56">
        <v>1</v>
      </c>
      <c r="AI32" s="57" t="s">
        <v>102</v>
      </c>
    </row>
    <row r="33" spans="2:35" ht="38.6">
      <c r="B33" s="73">
        <v>22</v>
      </c>
      <c r="C33" s="64" t="s">
        <v>100</v>
      </c>
      <c r="D33" s="64" t="s">
        <v>209</v>
      </c>
      <c r="E33" s="50" t="s">
        <v>174</v>
      </c>
      <c r="F33" s="58" t="s">
        <v>101</v>
      </c>
      <c r="G33" s="92"/>
      <c r="H33" s="96"/>
      <c r="I33" s="47"/>
      <c r="J33" s="47"/>
      <c r="K33" s="47"/>
      <c r="L33" s="47"/>
      <c r="M33" s="47"/>
      <c r="N33" s="48"/>
      <c r="O33" s="49"/>
      <c r="P33" s="47"/>
      <c r="Q33" s="47"/>
      <c r="R33" s="47"/>
      <c r="S33" s="47"/>
      <c r="T33" s="47"/>
      <c r="U33" s="47"/>
      <c r="V33" s="47"/>
      <c r="W33" s="47"/>
      <c r="X33" s="47"/>
      <c r="Y33" s="47"/>
      <c r="Z33" s="47"/>
      <c r="AA33" s="47"/>
      <c r="AB33" s="47"/>
      <c r="AC33" s="47"/>
      <c r="AD33" s="47"/>
      <c r="AE33" s="97"/>
      <c r="AF33" s="111" t="s">
        <v>106</v>
      </c>
      <c r="AG33" s="55">
        <v>110000.00000000001</v>
      </c>
      <c r="AH33" s="56">
        <v>1</v>
      </c>
      <c r="AI33" s="57" t="s">
        <v>102</v>
      </c>
    </row>
    <row r="34" spans="2:35" ht="38.6">
      <c r="B34" s="63">
        <v>23</v>
      </c>
      <c r="C34" s="64" t="s">
        <v>100</v>
      </c>
      <c r="D34" s="64" t="s">
        <v>196</v>
      </c>
      <c r="E34" s="50" t="s">
        <v>159</v>
      </c>
      <c r="F34" s="58" t="s">
        <v>101</v>
      </c>
      <c r="G34" s="92"/>
      <c r="H34" s="96"/>
      <c r="I34" s="47"/>
      <c r="J34" s="47"/>
      <c r="K34" s="47"/>
      <c r="L34" s="47"/>
      <c r="M34" s="47"/>
      <c r="N34" s="48"/>
      <c r="O34" s="49"/>
      <c r="P34" s="47"/>
      <c r="Q34" s="47"/>
      <c r="R34" s="47"/>
      <c r="S34" s="47"/>
      <c r="T34" s="47"/>
      <c r="U34" s="47"/>
      <c r="V34" s="47"/>
      <c r="W34" s="47"/>
      <c r="X34" s="47"/>
      <c r="Y34" s="47"/>
      <c r="Z34" s="47"/>
      <c r="AA34" s="47"/>
      <c r="AB34" s="47"/>
      <c r="AC34" s="47"/>
      <c r="AD34" s="47"/>
      <c r="AE34" s="97"/>
      <c r="AF34" s="111" t="s">
        <v>103</v>
      </c>
      <c r="AG34" s="55">
        <v>110000.00000000001</v>
      </c>
      <c r="AH34" s="56">
        <v>1</v>
      </c>
      <c r="AI34" s="57" t="s">
        <v>102</v>
      </c>
    </row>
    <row r="35" spans="2:35" ht="26.15" thickBot="1">
      <c r="B35" s="63">
        <v>24</v>
      </c>
      <c r="C35" s="64" t="s">
        <v>100</v>
      </c>
      <c r="D35" s="64" t="s">
        <v>182</v>
      </c>
      <c r="E35" s="50" t="s">
        <v>181</v>
      </c>
      <c r="F35" s="58" t="s">
        <v>101</v>
      </c>
      <c r="G35" s="92"/>
      <c r="H35" s="96"/>
      <c r="I35" s="47"/>
      <c r="J35" s="47"/>
      <c r="K35" s="47"/>
      <c r="L35" s="47"/>
      <c r="M35" s="47"/>
      <c r="N35" s="48"/>
      <c r="O35" s="49"/>
      <c r="P35" s="47"/>
      <c r="Q35" s="47"/>
      <c r="R35" s="47"/>
      <c r="S35" s="47"/>
      <c r="T35" s="47"/>
      <c r="U35" s="47"/>
      <c r="V35" s="47"/>
      <c r="W35" s="47"/>
      <c r="X35" s="47"/>
      <c r="Y35" s="47"/>
      <c r="Z35" s="47"/>
      <c r="AA35" s="47"/>
      <c r="AB35" s="47"/>
      <c r="AC35" s="47"/>
      <c r="AD35" s="47"/>
      <c r="AE35" s="97"/>
      <c r="AF35" s="111" t="s">
        <v>180</v>
      </c>
      <c r="AG35" s="55">
        <v>55000.000000000007</v>
      </c>
      <c r="AH35" s="56">
        <v>1</v>
      </c>
      <c r="AI35" s="57" t="s">
        <v>102</v>
      </c>
    </row>
    <row r="36" spans="2:35" ht="51.45">
      <c r="B36" s="73">
        <v>25</v>
      </c>
      <c r="C36" s="64" t="s">
        <v>111</v>
      </c>
      <c r="D36" s="64" t="s">
        <v>210</v>
      </c>
      <c r="E36" s="50" t="s">
        <v>215</v>
      </c>
      <c r="F36" s="58" t="s">
        <v>101</v>
      </c>
      <c r="G36" s="92"/>
      <c r="H36" s="96"/>
      <c r="I36" s="47"/>
      <c r="J36" s="47"/>
      <c r="K36" s="47"/>
      <c r="L36" s="47"/>
      <c r="M36" s="47"/>
      <c r="N36" s="48"/>
      <c r="O36" s="49"/>
      <c r="P36" s="47"/>
      <c r="Q36" s="47"/>
      <c r="R36" s="47"/>
      <c r="S36" s="47"/>
      <c r="T36" s="47"/>
      <c r="U36" s="47"/>
      <c r="V36" s="47"/>
      <c r="W36" s="47"/>
      <c r="X36" s="47"/>
      <c r="Y36" s="47"/>
      <c r="Z36" s="47"/>
      <c r="AA36" s="47"/>
      <c r="AB36" s="47"/>
      <c r="AC36" s="47"/>
      <c r="AD36" s="47"/>
      <c r="AE36" s="97"/>
      <c r="AF36" s="111" t="s">
        <v>106</v>
      </c>
      <c r="AG36" s="55">
        <v>110000.00000000001</v>
      </c>
      <c r="AH36" s="56">
        <v>1</v>
      </c>
      <c r="AI36" s="57" t="s">
        <v>102</v>
      </c>
    </row>
    <row r="37" spans="2:35" ht="64.3">
      <c r="B37" s="63">
        <v>26</v>
      </c>
      <c r="C37" s="64" t="s">
        <v>107</v>
      </c>
      <c r="D37" s="64" t="s">
        <v>141</v>
      </c>
      <c r="E37" s="50" t="s">
        <v>142</v>
      </c>
      <c r="F37" s="58" t="s">
        <v>101</v>
      </c>
      <c r="G37" s="92"/>
      <c r="H37" s="96"/>
      <c r="I37" s="47"/>
      <c r="J37" s="47"/>
      <c r="K37" s="47"/>
      <c r="L37" s="47"/>
      <c r="M37" s="47"/>
      <c r="N37" s="48"/>
      <c r="O37" s="49"/>
      <c r="P37" s="47"/>
      <c r="Q37" s="47"/>
      <c r="R37" s="47"/>
      <c r="S37" s="50"/>
      <c r="T37" s="47"/>
      <c r="U37" s="47"/>
      <c r="V37" s="47"/>
      <c r="W37" s="47"/>
      <c r="X37" s="47"/>
      <c r="Y37" s="47"/>
      <c r="Z37" s="47"/>
      <c r="AA37" s="47"/>
      <c r="AB37" s="47"/>
      <c r="AC37" s="47"/>
      <c r="AD37" s="47"/>
      <c r="AE37" s="97"/>
      <c r="AF37" s="111" t="s">
        <v>177</v>
      </c>
      <c r="AG37" s="55">
        <v>55000.000000000007</v>
      </c>
      <c r="AH37" s="56">
        <v>1</v>
      </c>
      <c r="AI37" s="57" t="s">
        <v>102</v>
      </c>
    </row>
    <row r="38" spans="2:35" ht="26.15" thickBot="1">
      <c r="B38" s="63">
        <v>27</v>
      </c>
      <c r="C38" s="64" t="s">
        <v>100</v>
      </c>
      <c r="D38" s="124" t="s">
        <v>224</v>
      </c>
      <c r="E38" s="124" t="s">
        <v>225</v>
      </c>
      <c r="F38" s="58" t="s">
        <v>101</v>
      </c>
      <c r="G38" s="92"/>
      <c r="H38" s="119"/>
      <c r="I38" s="103"/>
      <c r="J38" s="103"/>
      <c r="K38" s="103"/>
      <c r="L38" s="103"/>
      <c r="M38" s="103"/>
      <c r="N38" s="104"/>
      <c r="O38" s="105"/>
      <c r="P38" s="103"/>
      <c r="Q38" s="103"/>
      <c r="R38" s="103"/>
      <c r="S38" s="101"/>
      <c r="T38" s="103"/>
      <c r="U38" s="103"/>
      <c r="V38" s="103"/>
      <c r="W38" s="103"/>
      <c r="X38" s="103"/>
      <c r="Y38" s="103"/>
      <c r="Z38" s="103"/>
      <c r="AA38" s="103"/>
      <c r="AB38" s="103"/>
      <c r="AC38" s="103"/>
      <c r="AD38" s="103"/>
      <c r="AE38" s="120"/>
      <c r="AF38" s="111" t="s">
        <v>180</v>
      </c>
      <c r="AG38" s="55">
        <v>55000.000000000007</v>
      </c>
      <c r="AH38" s="56">
        <v>1</v>
      </c>
      <c r="AI38" s="57" t="s">
        <v>102</v>
      </c>
    </row>
    <row r="39" spans="2:35" ht="51.9" thickBot="1">
      <c r="B39" s="73">
        <v>28</v>
      </c>
      <c r="C39" s="65" t="s">
        <v>100</v>
      </c>
      <c r="D39" s="65" t="s">
        <v>118</v>
      </c>
      <c r="E39" s="52" t="s">
        <v>143</v>
      </c>
      <c r="F39" s="67" t="s">
        <v>101</v>
      </c>
      <c r="G39" s="93"/>
      <c r="H39" s="98"/>
      <c r="I39" s="51"/>
      <c r="J39" s="51"/>
      <c r="K39" s="51"/>
      <c r="L39" s="51"/>
      <c r="M39" s="51"/>
      <c r="N39" s="62"/>
      <c r="O39" s="54"/>
      <c r="P39" s="51"/>
      <c r="Q39" s="51"/>
      <c r="R39" s="51"/>
      <c r="S39" s="51"/>
      <c r="T39" s="51"/>
      <c r="U39" s="51"/>
      <c r="V39" s="51"/>
      <c r="W39" s="51"/>
      <c r="X39" s="51"/>
      <c r="Y39" s="51"/>
      <c r="Z39" s="51"/>
      <c r="AA39" s="51"/>
      <c r="AB39" s="51"/>
      <c r="AC39" s="51"/>
      <c r="AD39" s="51"/>
      <c r="AE39" s="99"/>
      <c r="AF39" s="112" t="s">
        <v>106</v>
      </c>
      <c r="AG39" s="68">
        <v>55000.000000000007</v>
      </c>
      <c r="AH39" s="69">
        <v>1</v>
      </c>
      <c r="AI39" s="70" t="s">
        <v>102</v>
      </c>
    </row>
    <row r="40" spans="2:35" ht="38.6">
      <c r="B40" s="63">
        <v>29</v>
      </c>
      <c r="C40" s="74" t="s">
        <v>111</v>
      </c>
      <c r="D40" s="74" t="s">
        <v>189</v>
      </c>
      <c r="E40" s="75" t="s">
        <v>216</v>
      </c>
      <c r="F40" s="76" t="s">
        <v>101</v>
      </c>
      <c r="G40" s="113"/>
      <c r="H40" s="94"/>
      <c r="I40" s="59"/>
      <c r="J40" s="59"/>
      <c r="K40" s="59"/>
      <c r="L40" s="59"/>
      <c r="M40" s="59"/>
      <c r="N40" s="75"/>
      <c r="O40" s="75"/>
      <c r="P40" s="81"/>
      <c r="Q40" s="61"/>
      <c r="R40" s="59"/>
      <c r="S40" s="59"/>
      <c r="T40" s="59"/>
      <c r="U40" s="59"/>
      <c r="V40" s="59"/>
      <c r="W40" s="59"/>
      <c r="X40" s="59"/>
      <c r="Y40" s="59"/>
      <c r="Z40" s="59"/>
      <c r="AA40" s="59"/>
      <c r="AB40" s="59"/>
      <c r="AC40" s="59"/>
      <c r="AD40" s="59"/>
      <c r="AE40" s="95"/>
      <c r="AF40" s="115" t="s">
        <v>178</v>
      </c>
      <c r="AG40" s="78">
        <v>5500</v>
      </c>
      <c r="AH40" s="79">
        <v>1</v>
      </c>
      <c r="AI40" s="80" t="s">
        <v>102</v>
      </c>
    </row>
    <row r="41" spans="2:35" ht="51.9" thickBot="1">
      <c r="B41" s="63">
        <v>30</v>
      </c>
      <c r="C41" s="64" t="s">
        <v>111</v>
      </c>
      <c r="D41" s="64" t="s">
        <v>202</v>
      </c>
      <c r="E41" s="50" t="s">
        <v>201</v>
      </c>
      <c r="F41" s="58" t="s">
        <v>101</v>
      </c>
      <c r="G41" s="92"/>
      <c r="H41" s="96"/>
      <c r="I41" s="47"/>
      <c r="J41" s="47"/>
      <c r="K41" s="47"/>
      <c r="L41" s="47"/>
      <c r="M41" s="47"/>
      <c r="N41" s="50"/>
      <c r="O41" s="50"/>
      <c r="P41" s="117"/>
      <c r="Q41" s="49"/>
      <c r="R41" s="47"/>
      <c r="S41" s="47"/>
      <c r="T41" s="47"/>
      <c r="U41" s="47"/>
      <c r="V41" s="47"/>
      <c r="W41" s="47"/>
      <c r="X41" s="47"/>
      <c r="Y41" s="47"/>
      <c r="Z41" s="47"/>
      <c r="AA41" s="47"/>
      <c r="AB41" s="47"/>
      <c r="AC41" s="47"/>
      <c r="AD41" s="47"/>
      <c r="AE41" s="97"/>
      <c r="AF41" s="111" t="s">
        <v>217</v>
      </c>
      <c r="AG41" s="55">
        <v>55000.000000000007</v>
      </c>
      <c r="AH41" s="56">
        <v>1</v>
      </c>
      <c r="AI41" s="57" t="s">
        <v>102</v>
      </c>
    </row>
    <row r="42" spans="2:35" ht="38.6">
      <c r="B42" s="73">
        <v>31</v>
      </c>
      <c r="C42" s="64" t="s">
        <v>100</v>
      </c>
      <c r="D42" s="64" t="s">
        <v>183</v>
      </c>
      <c r="E42" s="50" t="s">
        <v>211</v>
      </c>
      <c r="F42" s="58" t="s">
        <v>101</v>
      </c>
      <c r="G42" s="92"/>
      <c r="H42" s="96"/>
      <c r="I42" s="47"/>
      <c r="J42" s="47"/>
      <c r="K42" s="47"/>
      <c r="L42" s="47"/>
      <c r="M42" s="47"/>
      <c r="N42" s="50"/>
      <c r="O42" s="50"/>
      <c r="P42" s="48"/>
      <c r="Q42" s="49"/>
      <c r="R42" s="47"/>
      <c r="S42" s="47"/>
      <c r="T42" s="47"/>
      <c r="U42" s="47"/>
      <c r="V42" s="47"/>
      <c r="W42" s="47"/>
      <c r="X42" s="47"/>
      <c r="Y42" s="47"/>
      <c r="Z42" s="47"/>
      <c r="AA42" s="47"/>
      <c r="AB42" s="47"/>
      <c r="AC42" s="47"/>
      <c r="AD42" s="47"/>
      <c r="AE42" s="97"/>
      <c r="AF42" s="111" t="s">
        <v>179</v>
      </c>
      <c r="AG42" s="55">
        <v>55000.000000000007</v>
      </c>
      <c r="AH42" s="56">
        <v>1</v>
      </c>
      <c r="AI42" s="57" t="s">
        <v>102</v>
      </c>
    </row>
    <row r="43" spans="2:35" ht="25.75">
      <c r="B43" s="63">
        <v>32</v>
      </c>
      <c r="C43" s="64" t="s">
        <v>100</v>
      </c>
      <c r="D43" s="64" t="s">
        <v>160</v>
      </c>
      <c r="E43" s="50" t="s">
        <v>161</v>
      </c>
      <c r="F43" s="58" t="s">
        <v>101</v>
      </c>
      <c r="G43" s="92"/>
      <c r="H43" s="96"/>
      <c r="I43" s="47"/>
      <c r="J43" s="47"/>
      <c r="K43" s="47"/>
      <c r="L43" s="47"/>
      <c r="M43" s="47"/>
      <c r="N43" s="50"/>
      <c r="O43" s="50"/>
      <c r="P43" s="48"/>
      <c r="Q43" s="49"/>
      <c r="R43" s="47"/>
      <c r="S43" s="47"/>
      <c r="T43" s="47"/>
      <c r="U43" s="47"/>
      <c r="V43" s="47"/>
      <c r="W43" s="47"/>
      <c r="X43" s="47"/>
      <c r="Y43" s="47"/>
      <c r="Z43" s="47"/>
      <c r="AA43" s="47"/>
      <c r="AB43" s="47"/>
      <c r="AC43" s="47"/>
      <c r="AD43" s="47"/>
      <c r="AE43" s="97"/>
      <c r="AF43" s="111" t="s">
        <v>103</v>
      </c>
      <c r="AG43" s="55">
        <v>110000.00000000001</v>
      </c>
      <c r="AH43" s="56">
        <v>1</v>
      </c>
      <c r="AI43" s="57" t="s">
        <v>102</v>
      </c>
    </row>
    <row r="44" spans="2:35" ht="77.599999999999994" thickBot="1">
      <c r="B44" s="63">
        <v>33</v>
      </c>
      <c r="C44" s="64" t="s">
        <v>100</v>
      </c>
      <c r="D44" s="64" t="s">
        <v>119</v>
      </c>
      <c r="E44" s="50" t="s">
        <v>162</v>
      </c>
      <c r="F44" s="58" t="s">
        <v>101</v>
      </c>
      <c r="G44" s="92"/>
      <c r="H44" s="96"/>
      <c r="I44" s="47"/>
      <c r="J44" s="47"/>
      <c r="K44" s="47"/>
      <c r="L44" s="47"/>
      <c r="M44" s="47"/>
      <c r="N44" s="50"/>
      <c r="O44" s="50"/>
      <c r="P44" s="48"/>
      <c r="Q44" s="49"/>
      <c r="R44" s="47"/>
      <c r="S44" s="47"/>
      <c r="T44" s="47"/>
      <c r="U44" s="47"/>
      <c r="V44" s="47"/>
      <c r="W44" s="47"/>
      <c r="X44" s="47"/>
      <c r="Y44" s="47"/>
      <c r="Z44" s="47"/>
      <c r="AA44" s="47"/>
      <c r="AB44" s="47"/>
      <c r="AC44" s="47"/>
      <c r="AD44" s="47"/>
      <c r="AE44" s="97"/>
      <c r="AF44" s="111" t="s">
        <v>106</v>
      </c>
      <c r="AG44" s="55">
        <v>55000.000000000007</v>
      </c>
      <c r="AH44" s="56">
        <v>1</v>
      </c>
      <c r="AI44" s="57" t="s">
        <v>102</v>
      </c>
    </row>
    <row r="45" spans="2:35" ht="30.9">
      <c r="B45" s="73">
        <v>34</v>
      </c>
      <c r="C45" s="64" t="s">
        <v>100</v>
      </c>
      <c r="D45" s="126" t="s">
        <v>226</v>
      </c>
      <c r="E45" s="126" t="s">
        <v>227</v>
      </c>
      <c r="F45" s="58" t="s">
        <v>101</v>
      </c>
      <c r="G45" s="92"/>
      <c r="H45" s="96"/>
      <c r="I45" s="47"/>
      <c r="J45" s="47"/>
      <c r="K45" s="47"/>
      <c r="L45" s="47"/>
      <c r="M45" s="47"/>
      <c r="N45" s="50"/>
      <c r="O45" s="50"/>
      <c r="P45" s="48"/>
      <c r="Q45" s="49"/>
      <c r="R45" s="50"/>
      <c r="S45" s="50"/>
      <c r="T45" s="50"/>
      <c r="U45" s="50"/>
      <c r="V45" s="50"/>
      <c r="W45" s="50"/>
      <c r="X45" s="50"/>
      <c r="Y45" s="50"/>
      <c r="Z45" s="50"/>
      <c r="AA45" s="50"/>
      <c r="AB45" s="50"/>
      <c r="AC45" s="50"/>
      <c r="AD45" s="50"/>
      <c r="AE45" s="118"/>
      <c r="AF45" s="111" t="s">
        <v>180</v>
      </c>
      <c r="AG45" s="55">
        <v>55000.000000000007</v>
      </c>
      <c r="AH45" s="56">
        <v>1</v>
      </c>
      <c r="AI45" s="57" t="s">
        <v>102</v>
      </c>
    </row>
    <row r="46" spans="2:35" ht="39" thickBot="1">
      <c r="B46" s="63">
        <v>35</v>
      </c>
      <c r="C46" s="65" t="s">
        <v>100</v>
      </c>
      <c r="D46" s="65" t="s">
        <v>192</v>
      </c>
      <c r="E46" s="52" t="s">
        <v>174</v>
      </c>
      <c r="F46" s="67" t="s">
        <v>101</v>
      </c>
      <c r="G46" s="93"/>
      <c r="H46" s="98"/>
      <c r="I46" s="51"/>
      <c r="J46" s="51"/>
      <c r="K46" s="51"/>
      <c r="L46" s="51"/>
      <c r="M46" s="51"/>
      <c r="N46" s="52"/>
      <c r="O46" s="52"/>
      <c r="P46" s="62"/>
      <c r="Q46" s="54"/>
      <c r="R46" s="51"/>
      <c r="S46" s="51"/>
      <c r="T46" s="51"/>
      <c r="U46" s="51"/>
      <c r="V46" s="51"/>
      <c r="W46" s="51"/>
      <c r="X46" s="51"/>
      <c r="Y46" s="51"/>
      <c r="Z46" s="51"/>
      <c r="AA46" s="51"/>
      <c r="AB46" s="51"/>
      <c r="AC46" s="51"/>
      <c r="AD46" s="51"/>
      <c r="AE46" s="99"/>
      <c r="AF46" s="112" t="s">
        <v>106</v>
      </c>
      <c r="AG46" s="68">
        <v>55000.000000000007</v>
      </c>
      <c r="AH46" s="69">
        <v>1</v>
      </c>
      <c r="AI46" s="70" t="s">
        <v>102</v>
      </c>
    </row>
    <row r="47" spans="2:35" ht="39" thickBot="1">
      <c r="B47" s="63">
        <v>36</v>
      </c>
      <c r="C47" s="74" t="s">
        <v>111</v>
      </c>
      <c r="D47" s="135" t="s">
        <v>139</v>
      </c>
      <c r="E47" s="75" t="s">
        <v>140</v>
      </c>
      <c r="F47" s="76" t="s">
        <v>101</v>
      </c>
      <c r="G47" s="113"/>
      <c r="H47" s="94"/>
      <c r="I47" s="59"/>
      <c r="J47" s="59"/>
      <c r="K47" s="59"/>
      <c r="L47" s="59"/>
      <c r="M47" s="59"/>
      <c r="N47" s="75"/>
      <c r="O47" s="75"/>
      <c r="P47" s="59"/>
      <c r="Q47" s="59"/>
      <c r="R47" s="60"/>
      <c r="S47" s="61"/>
      <c r="T47" s="59"/>
      <c r="U47" s="59"/>
      <c r="V47" s="59"/>
      <c r="W47" s="59"/>
      <c r="X47" s="59"/>
      <c r="Y47" s="59"/>
      <c r="Z47" s="59"/>
      <c r="AA47" s="59"/>
      <c r="AB47" s="59"/>
      <c r="AC47" s="59"/>
      <c r="AD47" s="59"/>
      <c r="AE47" s="95"/>
      <c r="AF47" s="115" t="s">
        <v>105</v>
      </c>
      <c r="AG47" s="78">
        <v>0</v>
      </c>
      <c r="AH47" s="79">
        <v>1</v>
      </c>
      <c r="AI47" s="80" t="s">
        <v>102</v>
      </c>
    </row>
    <row r="48" spans="2:35" ht="38.6">
      <c r="B48" s="73">
        <v>37</v>
      </c>
      <c r="C48" s="64" t="s">
        <v>100</v>
      </c>
      <c r="D48" s="35" t="s">
        <v>188</v>
      </c>
      <c r="E48" s="50" t="s">
        <v>212</v>
      </c>
      <c r="F48" s="58" t="s">
        <v>101</v>
      </c>
      <c r="G48" s="92"/>
      <c r="H48" s="96"/>
      <c r="I48" s="47"/>
      <c r="J48" s="47"/>
      <c r="K48" s="47"/>
      <c r="L48" s="47"/>
      <c r="M48" s="47"/>
      <c r="N48" s="50"/>
      <c r="O48" s="50"/>
      <c r="P48" s="47"/>
      <c r="Q48" s="47"/>
      <c r="R48" s="48"/>
      <c r="S48" s="49"/>
      <c r="T48" s="47"/>
      <c r="U48" s="47"/>
      <c r="V48" s="47"/>
      <c r="W48" s="47"/>
      <c r="X48" s="47"/>
      <c r="Y48" s="47"/>
      <c r="Z48" s="47"/>
      <c r="AA48" s="47"/>
      <c r="AB48" s="47"/>
      <c r="AC48" s="47"/>
      <c r="AD48" s="47"/>
      <c r="AE48" s="97"/>
      <c r="AF48" s="111" t="s">
        <v>106</v>
      </c>
      <c r="AG48" s="55">
        <v>55000.000000000007</v>
      </c>
      <c r="AH48" s="56">
        <v>1</v>
      </c>
      <c r="AI48" s="57" t="s">
        <v>102</v>
      </c>
    </row>
    <row r="49" spans="2:35" ht="25.75">
      <c r="B49" s="63">
        <v>38</v>
      </c>
      <c r="C49" s="64" t="s">
        <v>100</v>
      </c>
      <c r="D49" s="64" t="s">
        <v>120</v>
      </c>
      <c r="E49" s="50" t="s">
        <v>134</v>
      </c>
      <c r="F49" s="58" t="s">
        <v>101</v>
      </c>
      <c r="G49" s="92"/>
      <c r="H49" s="96"/>
      <c r="I49" s="47"/>
      <c r="J49" s="47"/>
      <c r="K49" s="47"/>
      <c r="L49" s="47"/>
      <c r="M49" s="47"/>
      <c r="N49" s="50"/>
      <c r="O49" s="50"/>
      <c r="P49" s="47"/>
      <c r="Q49" s="47"/>
      <c r="R49" s="48"/>
      <c r="S49" s="49"/>
      <c r="T49" s="47"/>
      <c r="U49" s="50"/>
      <c r="V49" s="47"/>
      <c r="W49" s="47"/>
      <c r="X49" s="47"/>
      <c r="Y49" s="47"/>
      <c r="Z49" s="47"/>
      <c r="AA49" s="47"/>
      <c r="AB49" s="47"/>
      <c r="AC49" s="47"/>
      <c r="AD49" s="47"/>
      <c r="AE49" s="97"/>
      <c r="AF49" s="111" t="s">
        <v>103</v>
      </c>
      <c r="AG49" s="55">
        <v>110000.00000000001</v>
      </c>
      <c r="AH49" s="56">
        <v>1</v>
      </c>
      <c r="AI49" s="57" t="s">
        <v>102</v>
      </c>
    </row>
    <row r="50" spans="2:35" ht="64.75" thickBot="1">
      <c r="B50" s="63">
        <v>39</v>
      </c>
      <c r="C50" s="64" t="s">
        <v>100</v>
      </c>
      <c r="D50" s="64" t="s">
        <v>121</v>
      </c>
      <c r="E50" s="50" t="s">
        <v>144</v>
      </c>
      <c r="F50" s="58" t="s">
        <v>101</v>
      </c>
      <c r="G50" s="92"/>
      <c r="H50" s="96"/>
      <c r="I50" s="47"/>
      <c r="J50" s="47"/>
      <c r="K50" s="47"/>
      <c r="L50" s="47"/>
      <c r="M50" s="47"/>
      <c r="N50" s="50"/>
      <c r="O50" s="50"/>
      <c r="P50" s="47"/>
      <c r="Q50" s="47"/>
      <c r="R50" s="48"/>
      <c r="S50" s="49"/>
      <c r="T50" s="47"/>
      <c r="U50" s="50"/>
      <c r="V50" s="47"/>
      <c r="W50" s="47"/>
      <c r="X50" s="47"/>
      <c r="Y50" s="47"/>
      <c r="Z50" s="47"/>
      <c r="AA50" s="47"/>
      <c r="AB50" s="47"/>
      <c r="AC50" s="47"/>
      <c r="AD50" s="47"/>
      <c r="AE50" s="97"/>
      <c r="AF50" s="111" t="s">
        <v>103</v>
      </c>
      <c r="AG50" s="55">
        <v>110000.00000000001</v>
      </c>
      <c r="AH50" s="56">
        <v>1</v>
      </c>
      <c r="AI50" s="57" t="s">
        <v>102</v>
      </c>
    </row>
    <row r="51" spans="2:35" ht="30.9">
      <c r="B51" s="73">
        <v>40</v>
      </c>
      <c r="C51" s="64" t="s">
        <v>100</v>
      </c>
      <c r="D51" s="124" t="s">
        <v>228</v>
      </c>
      <c r="E51" s="124" t="s">
        <v>229</v>
      </c>
      <c r="F51" s="58" t="s">
        <v>101</v>
      </c>
      <c r="G51" s="92"/>
      <c r="H51" s="119"/>
      <c r="I51" s="103"/>
      <c r="J51" s="103"/>
      <c r="K51" s="103"/>
      <c r="L51" s="103"/>
      <c r="M51" s="103"/>
      <c r="N51" s="101"/>
      <c r="O51" s="101"/>
      <c r="P51" s="103"/>
      <c r="Q51" s="103"/>
      <c r="R51" s="104"/>
      <c r="S51" s="105"/>
      <c r="T51" s="103"/>
      <c r="U51" s="101"/>
      <c r="V51" s="103"/>
      <c r="W51" s="103"/>
      <c r="X51" s="103"/>
      <c r="Y51" s="103"/>
      <c r="Z51" s="103"/>
      <c r="AA51" s="103"/>
      <c r="AB51" s="103"/>
      <c r="AC51" s="103"/>
      <c r="AD51" s="103"/>
      <c r="AE51" s="120"/>
      <c r="AF51" s="111" t="s">
        <v>180</v>
      </c>
      <c r="AG51" s="55">
        <v>55000.000000000007</v>
      </c>
      <c r="AH51" s="56">
        <v>1</v>
      </c>
      <c r="AI51" s="57" t="s">
        <v>102</v>
      </c>
    </row>
    <row r="52" spans="2:35" ht="64.75" thickBot="1">
      <c r="B52" s="63">
        <v>41</v>
      </c>
      <c r="C52" s="65" t="s">
        <v>100</v>
      </c>
      <c r="D52" s="65" t="s">
        <v>122</v>
      </c>
      <c r="E52" s="52" t="s">
        <v>145</v>
      </c>
      <c r="F52" s="67" t="s">
        <v>101</v>
      </c>
      <c r="G52" s="93"/>
      <c r="H52" s="98"/>
      <c r="I52" s="51"/>
      <c r="J52" s="51"/>
      <c r="K52" s="51"/>
      <c r="L52" s="51"/>
      <c r="M52" s="51"/>
      <c r="N52" s="52"/>
      <c r="O52" s="52"/>
      <c r="P52" s="51"/>
      <c r="Q52" s="51"/>
      <c r="R52" s="62"/>
      <c r="S52" s="54"/>
      <c r="T52" s="51"/>
      <c r="U52" s="51"/>
      <c r="V52" s="51"/>
      <c r="W52" s="52"/>
      <c r="X52" s="51"/>
      <c r="Y52" s="51"/>
      <c r="Z52" s="51"/>
      <c r="AA52" s="51"/>
      <c r="AB52" s="51"/>
      <c r="AC52" s="51"/>
      <c r="AD52" s="51"/>
      <c r="AE52" s="99"/>
      <c r="AF52" s="112" t="s">
        <v>106</v>
      </c>
      <c r="AG52" s="68">
        <v>55000.000000000007</v>
      </c>
      <c r="AH52" s="69">
        <v>1</v>
      </c>
      <c r="AI52" s="70" t="s">
        <v>102</v>
      </c>
    </row>
    <row r="53" spans="2:35" ht="39" thickBot="1">
      <c r="B53" s="63">
        <v>42</v>
      </c>
      <c r="C53" s="74" t="s">
        <v>107</v>
      </c>
      <c r="D53" s="74" t="s">
        <v>193</v>
      </c>
      <c r="E53" s="75" t="s">
        <v>163</v>
      </c>
      <c r="F53" s="76" t="s">
        <v>101</v>
      </c>
      <c r="G53" s="113"/>
      <c r="H53" s="94"/>
      <c r="I53" s="59"/>
      <c r="J53" s="59"/>
      <c r="K53" s="59"/>
      <c r="L53" s="59"/>
      <c r="M53" s="59"/>
      <c r="N53" s="75"/>
      <c r="O53" s="75"/>
      <c r="P53" s="59"/>
      <c r="Q53" s="59"/>
      <c r="R53" s="59"/>
      <c r="S53" s="59"/>
      <c r="T53" s="60"/>
      <c r="U53" s="61"/>
      <c r="V53" s="59"/>
      <c r="W53" s="59"/>
      <c r="X53" s="59"/>
      <c r="Y53" s="59"/>
      <c r="Z53" s="59"/>
      <c r="AA53" s="59"/>
      <c r="AB53" s="59"/>
      <c r="AC53" s="59"/>
      <c r="AD53" s="59"/>
      <c r="AE53" s="95"/>
      <c r="AF53" s="115" t="s">
        <v>177</v>
      </c>
      <c r="AG53" s="78">
        <v>55000.000000000007</v>
      </c>
      <c r="AH53" s="79">
        <v>1</v>
      </c>
      <c r="AI53" s="80" t="s">
        <v>102</v>
      </c>
    </row>
    <row r="54" spans="2:35" ht="51.45">
      <c r="B54" s="73">
        <v>43</v>
      </c>
      <c r="C54" s="64" t="s">
        <v>111</v>
      </c>
      <c r="D54" s="83" t="s">
        <v>202</v>
      </c>
      <c r="E54" s="84" t="s">
        <v>201</v>
      </c>
      <c r="F54" s="85" t="s">
        <v>101</v>
      </c>
      <c r="G54" s="91"/>
      <c r="H54" s="96"/>
      <c r="I54" s="47"/>
      <c r="J54" s="47"/>
      <c r="K54" s="47"/>
      <c r="L54" s="47"/>
      <c r="M54" s="47"/>
      <c r="N54" s="50"/>
      <c r="O54" s="50"/>
      <c r="P54" s="47"/>
      <c r="Q54" s="47"/>
      <c r="R54" s="47"/>
      <c r="S54" s="47"/>
      <c r="T54" s="48"/>
      <c r="U54" s="49"/>
      <c r="V54" s="47"/>
      <c r="W54" s="47"/>
      <c r="X54" s="47"/>
      <c r="Y54" s="47"/>
      <c r="Z54" s="47"/>
      <c r="AA54" s="47"/>
      <c r="AB54" s="47"/>
      <c r="AC54" s="47"/>
      <c r="AD54" s="47"/>
      <c r="AE54" s="97"/>
      <c r="AF54" s="110" t="s">
        <v>217</v>
      </c>
      <c r="AG54" s="55">
        <v>55000.000000000007</v>
      </c>
      <c r="AH54" s="56">
        <v>1</v>
      </c>
      <c r="AI54" s="57" t="s">
        <v>102</v>
      </c>
    </row>
    <row r="55" spans="2:35" ht="25.75">
      <c r="B55" s="63">
        <v>44</v>
      </c>
      <c r="C55" s="64" t="s">
        <v>100</v>
      </c>
      <c r="D55" s="64" t="s">
        <v>113</v>
      </c>
      <c r="E55" s="50" t="s">
        <v>176</v>
      </c>
      <c r="F55" s="58" t="s">
        <v>101</v>
      </c>
      <c r="G55" s="92"/>
      <c r="H55" s="96"/>
      <c r="I55" s="47"/>
      <c r="J55" s="47"/>
      <c r="K55" s="47"/>
      <c r="L55" s="47"/>
      <c r="M55" s="47"/>
      <c r="N55" s="50"/>
      <c r="O55" s="50"/>
      <c r="P55" s="47"/>
      <c r="Q55" s="47"/>
      <c r="R55" s="47"/>
      <c r="S55" s="47"/>
      <c r="T55" s="48"/>
      <c r="U55" s="49"/>
      <c r="V55" s="47"/>
      <c r="W55" s="50"/>
      <c r="X55" s="47"/>
      <c r="Y55" s="47"/>
      <c r="Z55" s="47"/>
      <c r="AA55" s="47"/>
      <c r="AB55" s="47"/>
      <c r="AC55" s="47"/>
      <c r="AD55" s="47"/>
      <c r="AE55" s="97"/>
      <c r="AF55" s="111" t="s">
        <v>106</v>
      </c>
      <c r="AG55" s="55">
        <v>55.000000000000007</v>
      </c>
      <c r="AH55" s="56">
        <v>1</v>
      </c>
      <c r="AI55" s="57" t="s">
        <v>102</v>
      </c>
    </row>
    <row r="56" spans="2:35" ht="39" thickBot="1">
      <c r="B56" s="63">
        <v>45</v>
      </c>
      <c r="C56" s="64" t="s">
        <v>100</v>
      </c>
      <c r="D56" s="64" t="s">
        <v>164</v>
      </c>
      <c r="E56" s="50" t="s">
        <v>165</v>
      </c>
      <c r="F56" s="58" t="s">
        <v>101</v>
      </c>
      <c r="G56" s="92"/>
      <c r="H56" s="96"/>
      <c r="I56" s="47"/>
      <c r="J56" s="47"/>
      <c r="K56" s="47"/>
      <c r="L56" s="47"/>
      <c r="M56" s="47"/>
      <c r="N56" s="50"/>
      <c r="O56" s="50"/>
      <c r="P56" s="47"/>
      <c r="Q56" s="47"/>
      <c r="R56" s="47"/>
      <c r="S56" s="47"/>
      <c r="T56" s="48"/>
      <c r="U56" s="49"/>
      <c r="V56" s="47"/>
      <c r="W56" s="50"/>
      <c r="X56" s="47"/>
      <c r="Y56" s="47"/>
      <c r="Z56" s="47"/>
      <c r="AA56" s="47"/>
      <c r="AB56" s="47"/>
      <c r="AC56" s="47"/>
      <c r="AD56" s="47"/>
      <c r="AE56" s="97"/>
      <c r="AF56" s="111" t="s">
        <v>103</v>
      </c>
      <c r="AG56" s="55">
        <v>110000.00000000001</v>
      </c>
      <c r="AH56" s="56">
        <v>1</v>
      </c>
      <c r="AI56" s="57" t="s">
        <v>102</v>
      </c>
    </row>
    <row r="57" spans="2:35" ht="38.6">
      <c r="B57" s="73">
        <v>46</v>
      </c>
      <c r="C57" s="64" t="s">
        <v>100</v>
      </c>
      <c r="D57" s="64" t="s">
        <v>123</v>
      </c>
      <c r="E57" s="50" t="s">
        <v>166</v>
      </c>
      <c r="F57" s="58" t="s">
        <v>101</v>
      </c>
      <c r="G57" s="92"/>
      <c r="H57" s="96"/>
      <c r="I57" s="47"/>
      <c r="J57" s="47"/>
      <c r="K57" s="47"/>
      <c r="L57" s="47"/>
      <c r="M57" s="47"/>
      <c r="N57" s="50"/>
      <c r="O57" s="50"/>
      <c r="P57" s="47"/>
      <c r="Q57" s="47"/>
      <c r="R57" s="47"/>
      <c r="S57" s="47"/>
      <c r="T57" s="48"/>
      <c r="U57" s="49"/>
      <c r="V57" s="47"/>
      <c r="W57" s="47"/>
      <c r="X57" s="47"/>
      <c r="Y57" s="47"/>
      <c r="Z57" s="47"/>
      <c r="AA57" s="47"/>
      <c r="AB57" s="47"/>
      <c r="AC57" s="47"/>
      <c r="AD57" s="47"/>
      <c r="AE57" s="97"/>
      <c r="AF57" s="111" t="s">
        <v>106</v>
      </c>
      <c r="AG57" s="55">
        <v>55000.000000000007</v>
      </c>
      <c r="AH57" s="56">
        <v>1</v>
      </c>
      <c r="AI57" s="57" t="s">
        <v>102</v>
      </c>
    </row>
    <row r="58" spans="2:35" ht="39" thickBot="1">
      <c r="B58" s="63">
        <v>47</v>
      </c>
      <c r="C58" s="65" t="s">
        <v>100</v>
      </c>
      <c r="D58" s="65" t="s">
        <v>124</v>
      </c>
      <c r="E58" s="52" t="s">
        <v>146</v>
      </c>
      <c r="F58" s="67" t="s">
        <v>101</v>
      </c>
      <c r="G58" s="93"/>
      <c r="H58" s="98"/>
      <c r="I58" s="51"/>
      <c r="J58" s="51"/>
      <c r="K58" s="51"/>
      <c r="L58" s="51"/>
      <c r="M58" s="51"/>
      <c r="N58" s="52"/>
      <c r="O58" s="52"/>
      <c r="P58" s="51"/>
      <c r="Q58" s="51"/>
      <c r="R58" s="51"/>
      <c r="S58" s="51"/>
      <c r="T58" s="62"/>
      <c r="U58" s="54"/>
      <c r="V58" s="51"/>
      <c r="W58" s="51"/>
      <c r="X58" s="51"/>
      <c r="Y58" s="51"/>
      <c r="Z58" s="51"/>
      <c r="AA58" s="51"/>
      <c r="AB58" s="51"/>
      <c r="AC58" s="51"/>
      <c r="AD58" s="51"/>
      <c r="AE58" s="99"/>
      <c r="AF58" s="112" t="s">
        <v>106</v>
      </c>
      <c r="AG58" s="68">
        <v>55000.000000000007</v>
      </c>
      <c r="AH58" s="69">
        <v>1</v>
      </c>
      <c r="AI58" s="70" t="s">
        <v>102</v>
      </c>
    </row>
    <row r="59" spans="2:35" ht="39" thickBot="1">
      <c r="B59" s="63">
        <v>48</v>
      </c>
      <c r="C59" s="74" t="s">
        <v>100</v>
      </c>
      <c r="D59" s="74" t="s">
        <v>125</v>
      </c>
      <c r="E59" s="75" t="s">
        <v>167</v>
      </c>
      <c r="F59" s="76" t="s">
        <v>101</v>
      </c>
      <c r="G59" s="113"/>
      <c r="H59" s="94"/>
      <c r="I59" s="59"/>
      <c r="J59" s="59"/>
      <c r="K59" s="59"/>
      <c r="L59" s="59"/>
      <c r="M59" s="59"/>
      <c r="N59" s="75"/>
      <c r="O59" s="75"/>
      <c r="P59" s="59"/>
      <c r="Q59" s="59"/>
      <c r="R59" s="59"/>
      <c r="S59" s="59"/>
      <c r="T59" s="59"/>
      <c r="U59" s="59"/>
      <c r="V59" s="60"/>
      <c r="W59" s="61"/>
      <c r="X59" s="59"/>
      <c r="Y59" s="59"/>
      <c r="Z59" s="59"/>
      <c r="AA59" s="59"/>
      <c r="AB59" s="59"/>
      <c r="AC59" s="59"/>
      <c r="AD59" s="59"/>
      <c r="AE59" s="95"/>
      <c r="AF59" s="115" t="s">
        <v>103</v>
      </c>
      <c r="AG59" s="78">
        <v>110000.00000000001</v>
      </c>
      <c r="AH59" s="79">
        <v>2</v>
      </c>
      <c r="AI59" s="80" t="s">
        <v>102</v>
      </c>
    </row>
    <row r="60" spans="2:35" ht="51.45">
      <c r="B60" s="73">
        <v>49</v>
      </c>
      <c r="C60" s="64" t="s">
        <v>100</v>
      </c>
      <c r="D60" s="64" t="s">
        <v>168</v>
      </c>
      <c r="E60" s="50" t="s">
        <v>169</v>
      </c>
      <c r="F60" s="58" t="s">
        <v>101</v>
      </c>
      <c r="G60" s="92"/>
      <c r="H60" s="96"/>
      <c r="I60" s="47"/>
      <c r="J60" s="47"/>
      <c r="K60" s="47"/>
      <c r="L60" s="47"/>
      <c r="M60" s="47"/>
      <c r="N60" s="50"/>
      <c r="O60" s="50"/>
      <c r="P60" s="47"/>
      <c r="Q60" s="47"/>
      <c r="R60" s="47"/>
      <c r="S60" s="47"/>
      <c r="T60" s="47"/>
      <c r="U60" s="47"/>
      <c r="V60" s="48"/>
      <c r="W60" s="49"/>
      <c r="X60" s="47"/>
      <c r="Y60" s="47"/>
      <c r="Z60" s="47"/>
      <c r="AA60" s="47"/>
      <c r="AB60" s="47"/>
      <c r="AC60" s="47"/>
      <c r="AD60" s="47"/>
      <c r="AE60" s="97"/>
      <c r="AF60" s="111" t="s">
        <v>219</v>
      </c>
      <c r="AG60" s="55">
        <v>55000.000000000007</v>
      </c>
      <c r="AH60" s="56">
        <v>1</v>
      </c>
      <c r="AI60" s="57" t="s">
        <v>102</v>
      </c>
    </row>
    <row r="61" spans="2:35" ht="38.6">
      <c r="B61" s="63">
        <v>50</v>
      </c>
      <c r="C61" s="64" t="s">
        <v>100</v>
      </c>
      <c r="D61" s="64" t="s">
        <v>148</v>
      </c>
      <c r="E61" s="50" t="s">
        <v>147</v>
      </c>
      <c r="F61" s="58" t="s">
        <v>101</v>
      </c>
      <c r="G61" s="92"/>
      <c r="H61" s="96"/>
      <c r="I61" s="47"/>
      <c r="J61" s="47"/>
      <c r="K61" s="47"/>
      <c r="L61" s="47"/>
      <c r="M61" s="47"/>
      <c r="N61" s="50"/>
      <c r="O61" s="50"/>
      <c r="P61" s="47"/>
      <c r="Q61" s="47"/>
      <c r="R61" s="47"/>
      <c r="S61" s="47"/>
      <c r="T61" s="47"/>
      <c r="U61" s="47"/>
      <c r="V61" s="48"/>
      <c r="W61" s="49"/>
      <c r="X61" s="47"/>
      <c r="Y61" s="47"/>
      <c r="Z61" s="47"/>
      <c r="AA61" s="47"/>
      <c r="AB61" s="47"/>
      <c r="AC61" s="47"/>
      <c r="AD61" s="47"/>
      <c r="AE61" s="97"/>
      <c r="AF61" s="111" t="s">
        <v>103</v>
      </c>
      <c r="AG61" s="55">
        <v>110000.00000000001</v>
      </c>
      <c r="AH61" s="56">
        <v>1</v>
      </c>
      <c r="AI61" s="57" t="s">
        <v>102</v>
      </c>
    </row>
    <row r="62" spans="2:35" ht="39" thickBot="1">
      <c r="B62" s="63">
        <v>51</v>
      </c>
      <c r="C62" s="64" t="s">
        <v>100</v>
      </c>
      <c r="D62" s="64" t="s">
        <v>184</v>
      </c>
      <c r="E62" s="50" t="s">
        <v>213</v>
      </c>
      <c r="F62" s="58" t="s">
        <v>101</v>
      </c>
      <c r="G62" s="92"/>
      <c r="H62" s="96"/>
      <c r="I62" s="47"/>
      <c r="J62" s="47"/>
      <c r="K62" s="47"/>
      <c r="L62" s="47"/>
      <c r="M62" s="47"/>
      <c r="N62" s="50"/>
      <c r="O62" s="50"/>
      <c r="P62" s="47"/>
      <c r="Q62" s="47"/>
      <c r="R62" s="47"/>
      <c r="S62" s="47"/>
      <c r="T62" s="47"/>
      <c r="U62" s="47"/>
      <c r="V62" s="48"/>
      <c r="W62" s="49"/>
      <c r="X62" s="47"/>
      <c r="Y62" s="47"/>
      <c r="Z62" s="47"/>
      <c r="AA62" s="47"/>
      <c r="AB62" s="47"/>
      <c r="AC62" s="47"/>
      <c r="AD62" s="47"/>
      <c r="AE62" s="97"/>
      <c r="AF62" s="111" t="s">
        <v>179</v>
      </c>
      <c r="AG62" s="55">
        <v>55000.000000000007</v>
      </c>
      <c r="AH62" s="56">
        <v>1</v>
      </c>
      <c r="AI62" s="57" t="s">
        <v>102</v>
      </c>
    </row>
    <row r="63" spans="2:35" ht="25.75">
      <c r="B63" s="73">
        <v>52</v>
      </c>
      <c r="C63" s="64" t="s">
        <v>100</v>
      </c>
      <c r="D63" s="64" t="s">
        <v>120</v>
      </c>
      <c r="E63" s="50" t="s">
        <v>134</v>
      </c>
      <c r="F63" s="58" t="s">
        <v>101</v>
      </c>
      <c r="G63" s="92"/>
      <c r="H63" s="96"/>
      <c r="I63" s="47"/>
      <c r="J63" s="47"/>
      <c r="K63" s="47"/>
      <c r="L63" s="47"/>
      <c r="M63" s="47"/>
      <c r="N63" s="50"/>
      <c r="O63" s="50"/>
      <c r="P63" s="47"/>
      <c r="Q63" s="47"/>
      <c r="R63" s="47"/>
      <c r="S63" s="47"/>
      <c r="T63" s="47"/>
      <c r="U63" s="47"/>
      <c r="V63" s="48"/>
      <c r="W63" s="49"/>
      <c r="X63" s="47"/>
      <c r="Y63" s="47"/>
      <c r="Z63" s="47"/>
      <c r="AA63" s="47"/>
      <c r="AB63" s="47"/>
      <c r="AC63" s="47"/>
      <c r="AD63" s="47"/>
      <c r="AE63" s="97"/>
      <c r="AF63" s="111" t="s">
        <v>106</v>
      </c>
      <c r="AG63" s="55">
        <v>55000.000000000007</v>
      </c>
      <c r="AH63" s="56">
        <v>1</v>
      </c>
      <c r="AI63" s="57" t="s">
        <v>102</v>
      </c>
    </row>
    <row r="64" spans="2:35" ht="64.3">
      <c r="B64" s="63">
        <v>53</v>
      </c>
      <c r="C64" s="64" t="s">
        <v>111</v>
      </c>
      <c r="D64" s="64" t="s">
        <v>199</v>
      </c>
      <c r="E64" s="50" t="s">
        <v>203</v>
      </c>
      <c r="F64" s="58" t="s">
        <v>101</v>
      </c>
      <c r="G64" s="92"/>
      <c r="H64" s="96"/>
      <c r="I64" s="47"/>
      <c r="J64" s="47"/>
      <c r="K64" s="47"/>
      <c r="L64" s="47"/>
      <c r="M64" s="47"/>
      <c r="N64" s="50"/>
      <c r="O64" s="50"/>
      <c r="P64" s="47"/>
      <c r="Q64" s="47"/>
      <c r="R64" s="47"/>
      <c r="S64" s="47"/>
      <c r="T64" s="47"/>
      <c r="U64" s="47"/>
      <c r="V64" s="48"/>
      <c r="W64" s="49"/>
      <c r="X64" s="47"/>
      <c r="Y64" s="47"/>
      <c r="Z64" s="47"/>
      <c r="AA64" s="47"/>
      <c r="AB64" s="47"/>
      <c r="AC64" s="47"/>
      <c r="AD64" s="47"/>
      <c r="AE64" s="97"/>
      <c r="AF64" s="111" t="s">
        <v>103</v>
      </c>
      <c r="AG64" s="55">
        <v>110000.00000000001</v>
      </c>
      <c r="AH64" s="56">
        <v>1</v>
      </c>
      <c r="AI64" s="57" t="s">
        <v>102</v>
      </c>
    </row>
    <row r="65" spans="2:35" ht="64.75" thickBot="1">
      <c r="B65" s="63">
        <v>54</v>
      </c>
      <c r="C65" s="64" t="s">
        <v>100</v>
      </c>
      <c r="D65" s="64" t="s">
        <v>170</v>
      </c>
      <c r="E65" s="50" t="s">
        <v>171</v>
      </c>
      <c r="F65" s="58" t="s">
        <v>101</v>
      </c>
      <c r="G65" s="92"/>
      <c r="H65" s="96"/>
      <c r="I65" s="47"/>
      <c r="J65" s="47"/>
      <c r="K65" s="47"/>
      <c r="L65" s="47"/>
      <c r="M65" s="47"/>
      <c r="N65" s="50"/>
      <c r="O65" s="50"/>
      <c r="P65" s="47"/>
      <c r="Q65" s="47"/>
      <c r="R65" s="47"/>
      <c r="S65" s="47"/>
      <c r="T65" s="47"/>
      <c r="U65" s="47"/>
      <c r="V65" s="48"/>
      <c r="W65" s="49"/>
      <c r="X65" s="47"/>
      <c r="Y65" s="47"/>
      <c r="Z65" s="47"/>
      <c r="AA65" s="47"/>
      <c r="AB65" s="47"/>
      <c r="AC65" s="47"/>
      <c r="AD65" s="47"/>
      <c r="AE65" s="97"/>
      <c r="AF65" s="111" t="s">
        <v>103</v>
      </c>
      <c r="AG65" s="55">
        <v>110000.00000000001</v>
      </c>
      <c r="AH65" s="56">
        <v>1</v>
      </c>
      <c r="AI65" s="57" t="s">
        <v>102</v>
      </c>
    </row>
    <row r="66" spans="2:35" ht="31.3" thickBot="1">
      <c r="B66" s="73">
        <v>55</v>
      </c>
      <c r="C66" s="100" t="s">
        <v>100</v>
      </c>
      <c r="D66" s="128" t="s">
        <v>230</v>
      </c>
      <c r="E66" s="128" t="s">
        <v>231</v>
      </c>
      <c r="F66" s="102" t="s">
        <v>101</v>
      </c>
      <c r="G66" s="114"/>
      <c r="H66" s="119"/>
      <c r="I66" s="103"/>
      <c r="J66" s="103"/>
      <c r="K66" s="103"/>
      <c r="L66" s="103"/>
      <c r="M66" s="103"/>
      <c r="N66" s="101"/>
      <c r="O66" s="101"/>
      <c r="P66" s="103"/>
      <c r="Q66" s="103"/>
      <c r="R66" s="103"/>
      <c r="S66" s="103"/>
      <c r="T66" s="103"/>
      <c r="U66" s="103"/>
      <c r="V66" s="104"/>
      <c r="W66" s="105"/>
      <c r="X66" s="103"/>
      <c r="Y66" s="103"/>
      <c r="Z66" s="103"/>
      <c r="AA66" s="103"/>
      <c r="AB66" s="103"/>
      <c r="AC66" s="103"/>
      <c r="AD66" s="103"/>
      <c r="AE66" s="120"/>
      <c r="AF66" s="116" t="s">
        <v>180</v>
      </c>
      <c r="AG66" s="106">
        <v>55000.000000000007</v>
      </c>
      <c r="AH66" s="107">
        <v>1</v>
      </c>
      <c r="AI66" s="108" t="s">
        <v>102</v>
      </c>
    </row>
    <row r="67" spans="2:35" ht="38.6">
      <c r="B67" s="63">
        <v>56</v>
      </c>
      <c r="C67" s="74" t="s">
        <v>100</v>
      </c>
      <c r="D67" s="74" t="s">
        <v>214</v>
      </c>
      <c r="E67" s="75" t="s">
        <v>174</v>
      </c>
      <c r="F67" s="76" t="s">
        <v>101</v>
      </c>
      <c r="G67" s="76"/>
      <c r="H67" s="59"/>
      <c r="I67" s="59"/>
      <c r="J67" s="59"/>
      <c r="K67" s="59"/>
      <c r="L67" s="59"/>
      <c r="M67" s="59"/>
      <c r="N67" s="75"/>
      <c r="O67" s="75"/>
      <c r="P67" s="59"/>
      <c r="Q67" s="59"/>
      <c r="R67" s="59"/>
      <c r="S67" s="59"/>
      <c r="T67" s="59"/>
      <c r="U67" s="59"/>
      <c r="V67" s="59"/>
      <c r="W67" s="59"/>
      <c r="X67" s="60"/>
      <c r="Y67" s="61"/>
      <c r="Z67" s="59"/>
      <c r="AA67" s="59"/>
      <c r="AB67" s="59"/>
      <c r="AC67" s="59"/>
      <c r="AD67" s="59"/>
      <c r="AE67" s="59"/>
      <c r="AF67" s="78" t="s">
        <v>103</v>
      </c>
      <c r="AG67" s="78">
        <v>110000.00000000001</v>
      </c>
      <c r="AH67" s="79">
        <v>1</v>
      </c>
      <c r="AI67" s="80" t="s">
        <v>102</v>
      </c>
    </row>
    <row r="68" spans="2:35" ht="64.75" thickBot="1">
      <c r="B68" s="63">
        <v>57</v>
      </c>
      <c r="C68" s="64" t="s">
        <v>111</v>
      </c>
      <c r="D68" s="35" t="s">
        <v>201</v>
      </c>
      <c r="E68" s="50" t="s">
        <v>201</v>
      </c>
      <c r="F68" s="58" t="s">
        <v>101</v>
      </c>
      <c r="G68" s="58"/>
      <c r="H68" s="47"/>
      <c r="I68" s="47"/>
      <c r="J68" s="47"/>
      <c r="K68" s="47"/>
      <c r="L68" s="47"/>
      <c r="M68" s="47"/>
      <c r="N68" s="50"/>
      <c r="O68" s="50"/>
      <c r="P68" s="47"/>
      <c r="Q68" s="47"/>
      <c r="R68" s="47"/>
      <c r="S68" s="47"/>
      <c r="T68" s="47"/>
      <c r="U68" s="47"/>
      <c r="V68" s="47"/>
      <c r="W68" s="47"/>
      <c r="X68" s="48"/>
      <c r="Y68" s="49"/>
      <c r="Z68" s="47"/>
      <c r="AA68" s="47"/>
      <c r="AB68" s="47"/>
      <c r="AC68" s="47"/>
      <c r="AD68" s="47"/>
      <c r="AE68" s="47"/>
      <c r="AF68" s="55" t="s">
        <v>217</v>
      </c>
      <c r="AG68" s="55">
        <v>55000.000000000007</v>
      </c>
      <c r="AH68" s="56">
        <v>1</v>
      </c>
      <c r="AI68" s="57" t="s">
        <v>108</v>
      </c>
    </row>
    <row r="69" spans="2:35" ht="64.3">
      <c r="B69" s="73">
        <v>58</v>
      </c>
      <c r="C69" s="64" t="s">
        <v>100</v>
      </c>
      <c r="D69" s="64" t="s">
        <v>126</v>
      </c>
      <c r="E69" s="50" t="s">
        <v>172</v>
      </c>
      <c r="F69" s="58" t="s">
        <v>101</v>
      </c>
      <c r="G69" s="58"/>
      <c r="H69" s="47"/>
      <c r="I69" s="47"/>
      <c r="J69" s="47"/>
      <c r="K69" s="47"/>
      <c r="L69" s="47"/>
      <c r="M69" s="47"/>
      <c r="N69" s="50"/>
      <c r="O69" s="50"/>
      <c r="P69" s="47"/>
      <c r="Q69" s="47"/>
      <c r="R69" s="47"/>
      <c r="S69" s="47"/>
      <c r="T69" s="47"/>
      <c r="U69" s="47"/>
      <c r="V69" s="47"/>
      <c r="W69" s="47"/>
      <c r="X69" s="48"/>
      <c r="Y69" s="49"/>
      <c r="Z69" s="47"/>
      <c r="AA69" s="47"/>
      <c r="AB69" s="47"/>
      <c r="AC69" s="47"/>
      <c r="AD69" s="47"/>
      <c r="AE69" s="47"/>
      <c r="AF69" s="55" t="s">
        <v>106</v>
      </c>
      <c r="AG69" s="55">
        <v>55000.000000000007</v>
      </c>
      <c r="AH69" s="56">
        <v>1</v>
      </c>
      <c r="AI69" s="57" t="s">
        <v>108</v>
      </c>
    </row>
    <row r="70" spans="2:35" ht="64.3">
      <c r="B70" s="63">
        <v>59</v>
      </c>
      <c r="C70" s="64" t="s">
        <v>100</v>
      </c>
      <c r="D70" s="64" t="s">
        <v>127</v>
      </c>
      <c r="E70" s="50" t="s">
        <v>173</v>
      </c>
      <c r="F70" s="58" t="s">
        <v>101</v>
      </c>
      <c r="G70" s="58"/>
      <c r="H70" s="47"/>
      <c r="I70" s="47"/>
      <c r="J70" s="47"/>
      <c r="K70" s="47"/>
      <c r="L70" s="47"/>
      <c r="M70" s="47"/>
      <c r="N70" s="50"/>
      <c r="O70" s="50"/>
      <c r="P70" s="47"/>
      <c r="Q70" s="47"/>
      <c r="R70" s="47"/>
      <c r="S70" s="47"/>
      <c r="T70" s="47"/>
      <c r="U70" s="47"/>
      <c r="V70" s="47"/>
      <c r="W70" s="47"/>
      <c r="X70" s="48"/>
      <c r="Y70" s="49"/>
      <c r="Z70" s="47"/>
      <c r="AA70" s="47"/>
      <c r="AB70" s="47"/>
      <c r="AC70" s="47"/>
      <c r="AD70" s="47"/>
      <c r="AE70" s="47"/>
      <c r="AF70" s="55" t="s">
        <v>106</v>
      </c>
      <c r="AG70" s="55">
        <v>55000.000000000007</v>
      </c>
      <c r="AH70" s="56">
        <v>1</v>
      </c>
      <c r="AI70" s="57" t="s">
        <v>102</v>
      </c>
    </row>
    <row r="71" spans="2:35" ht="39" thickBot="1">
      <c r="B71" s="63">
        <v>60</v>
      </c>
      <c r="C71" s="64" t="s">
        <v>111</v>
      </c>
      <c r="D71" s="35" t="s">
        <v>139</v>
      </c>
      <c r="E71" s="50" t="s">
        <v>140</v>
      </c>
      <c r="F71" s="58" t="s">
        <v>101</v>
      </c>
      <c r="G71" s="58"/>
      <c r="H71" s="47"/>
      <c r="I71" s="47"/>
      <c r="J71" s="47"/>
      <c r="K71" s="47"/>
      <c r="L71" s="47"/>
      <c r="M71" s="47"/>
      <c r="N71" s="50"/>
      <c r="O71" s="50"/>
      <c r="P71" s="47"/>
      <c r="Q71" s="47"/>
      <c r="R71" s="47"/>
      <c r="S71" s="47"/>
      <c r="T71" s="47"/>
      <c r="U71" s="47"/>
      <c r="V71" s="47"/>
      <c r="W71" s="47"/>
      <c r="X71" s="48"/>
      <c r="Y71" s="49"/>
      <c r="Z71" s="47"/>
      <c r="AA71" s="47"/>
      <c r="AB71" s="47"/>
      <c r="AC71" s="47"/>
      <c r="AD71" s="47"/>
      <c r="AE71" s="47"/>
      <c r="AF71" s="55" t="s">
        <v>105</v>
      </c>
      <c r="AG71" s="55">
        <v>0</v>
      </c>
      <c r="AH71" s="56">
        <v>1</v>
      </c>
      <c r="AI71" s="57" t="s">
        <v>102</v>
      </c>
    </row>
    <row r="72" spans="2:35" ht="51.45">
      <c r="B72" s="73">
        <v>61</v>
      </c>
      <c r="C72" s="64" t="s">
        <v>100</v>
      </c>
      <c r="D72" s="35" t="s">
        <v>198</v>
      </c>
      <c r="E72" s="50" t="s">
        <v>138</v>
      </c>
      <c r="F72" s="58" t="s">
        <v>101</v>
      </c>
      <c r="G72" s="58"/>
      <c r="H72" s="47"/>
      <c r="I72" s="47"/>
      <c r="J72" s="47"/>
      <c r="K72" s="47"/>
      <c r="L72" s="47"/>
      <c r="M72" s="47"/>
      <c r="N72" s="50"/>
      <c r="O72" s="50"/>
      <c r="P72" s="47"/>
      <c r="Q72" s="47"/>
      <c r="R72" s="47"/>
      <c r="S72" s="47"/>
      <c r="T72" s="47"/>
      <c r="U72" s="47"/>
      <c r="V72" s="47"/>
      <c r="W72" s="47"/>
      <c r="X72" s="48"/>
      <c r="Y72" s="49"/>
      <c r="Z72" s="47"/>
      <c r="AA72" s="47"/>
      <c r="AB72" s="47"/>
      <c r="AC72" s="47"/>
      <c r="AD72" s="47"/>
      <c r="AE72" s="47"/>
      <c r="AF72" s="55" t="s">
        <v>106</v>
      </c>
      <c r="AG72" s="55">
        <v>55000.000000000007</v>
      </c>
      <c r="AH72" s="56">
        <v>1</v>
      </c>
      <c r="AI72" s="57" t="s">
        <v>108</v>
      </c>
    </row>
    <row r="73" spans="2:35" ht="30.9">
      <c r="B73" s="63">
        <v>62</v>
      </c>
      <c r="C73" s="64" t="s">
        <v>100</v>
      </c>
      <c r="D73" s="126" t="s">
        <v>232</v>
      </c>
      <c r="E73" s="124" t="s">
        <v>233</v>
      </c>
      <c r="F73" s="58" t="s">
        <v>101</v>
      </c>
      <c r="G73" s="58"/>
      <c r="H73" s="47"/>
      <c r="I73" s="47"/>
      <c r="J73" s="47"/>
      <c r="K73" s="47"/>
      <c r="L73" s="47"/>
      <c r="M73" s="47"/>
      <c r="N73" s="50"/>
      <c r="O73" s="50"/>
      <c r="P73" s="47"/>
      <c r="Q73" s="47"/>
      <c r="R73" s="47"/>
      <c r="S73" s="47"/>
      <c r="T73" s="47"/>
      <c r="U73" s="47"/>
      <c r="V73" s="47"/>
      <c r="W73" s="47"/>
      <c r="X73" s="48"/>
      <c r="Y73" s="49"/>
      <c r="Z73" s="47"/>
      <c r="AA73" s="47"/>
      <c r="AB73" s="47"/>
      <c r="AC73" s="47"/>
      <c r="AD73" s="47"/>
      <c r="AE73" s="47"/>
      <c r="AF73" s="55" t="s">
        <v>180</v>
      </c>
      <c r="AG73" s="55">
        <v>55000.000000000007</v>
      </c>
      <c r="AH73" s="56">
        <v>1</v>
      </c>
      <c r="AI73" s="57" t="s">
        <v>102</v>
      </c>
    </row>
    <row r="74" spans="2:35" ht="77.599999999999994" thickBot="1">
      <c r="B74" s="63">
        <v>63</v>
      </c>
      <c r="C74" s="65" t="s">
        <v>100</v>
      </c>
      <c r="D74" s="65" t="s">
        <v>119</v>
      </c>
      <c r="E74" s="52" t="s">
        <v>162</v>
      </c>
      <c r="F74" s="67" t="s">
        <v>101</v>
      </c>
      <c r="G74" s="67"/>
      <c r="H74" s="51"/>
      <c r="I74" s="51"/>
      <c r="J74" s="51"/>
      <c r="K74" s="51"/>
      <c r="L74" s="51"/>
      <c r="M74" s="51"/>
      <c r="N74" s="52"/>
      <c r="O74" s="52"/>
      <c r="P74" s="51"/>
      <c r="Q74" s="51"/>
      <c r="R74" s="51"/>
      <c r="S74" s="51"/>
      <c r="T74" s="51"/>
      <c r="U74" s="51"/>
      <c r="V74" s="51"/>
      <c r="W74" s="51"/>
      <c r="X74" s="62"/>
      <c r="Y74" s="54"/>
      <c r="Z74" s="51"/>
      <c r="AA74" s="51"/>
      <c r="AB74" s="51"/>
      <c r="AC74" s="51"/>
      <c r="AD74" s="51"/>
      <c r="AE74" s="51"/>
      <c r="AF74" s="68" t="s">
        <v>106</v>
      </c>
      <c r="AG74" s="68">
        <v>55000.000000000007</v>
      </c>
      <c r="AH74" s="69">
        <v>1</v>
      </c>
      <c r="AI74" s="70" t="s">
        <v>102</v>
      </c>
    </row>
    <row r="75" spans="2:35" ht="30.9">
      <c r="B75" s="73">
        <v>64</v>
      </c>
      <c r="C75" s="74" t="s">
        <v>100</v>
      </c>
      <c r="D75" s="129" t="s">
        <v>234</v>
      </c>
      <c r="E75" s="130" t="s">
        <v>235</v>
      </c>
      <c r="F75" s="76" t="s">
        <v>101</v>
      </c>
      <c r="G75" s="113"/>
      <c r="H75" s="94"/>
      <c r="I75" s="59"/>
      <c r="J75" s="59"/>
      <c r="K75" s="59"/>
      <c r="L75" s="59"/>
      <c r="M75" s="59"/>
      <c r="N75" s="75"/>
      <c r="O75" s="75"/>
      <c r="P75" s="59"/>
      <c r="Q75" s="59"/>
      <c r="R75" s="59"/>
      <c r="S75" s="59"/>
      <c r="T75" s="59"/>
      <c r="U75" s="59"/>
      <c r="V75" s="59"/>
      <c r="W75" s="59"/>
      <c r="X75" s="59"/>
      <c r="Y75" s="59"/>
      <c r="Z75" s="60"/>
      <c r="AA75" s="61"/>
      <c r="AB75" s="75"/>
      <c r="AC75" s="75"/>
      <c r="AD75" s="75"/>
      <c r="AE75" s="131"/>
      <c r="AF75" s="115" t="s">
        <v>180</v>
      </c>
      <c r="AG75" s="78">
        <v>55000.000000000007</v>
      </c>
      <c r="AH75" s="79">
        <v>1</v>
      </c>
      <c r="AI75" s="80" t="s">
        <v>102</v>
      </c>
    </row>
    <row r="76" spans="2:35" ht="64.3">
      <c r="B76" s="63">
        <v>65</v>
      </c>
      <c r="C76" s="89" t="s">
        <v>100</v>
      </c>
      <c r="D76" s="89" t="s">
        <v>197</v>
      </c>
      <c r="E76" s="50" t="s">
        <v>144</v>
      </c>
      <c r="F76" s="85" t="s">
        <v>101</v>
      </c>
      <c r="G76" s="91"/>
      <c r="H76" s="96"/>
      <c r="I76" s="47"/>
      <c r="J76" s="47"/>
      <c r="K76" s="47"/>
      <c r="L76" s="47"/>
      <c r="M76" s="47"/>
      <c r="N76" s="50"/>
      <c r="O76" s="50"/>
      <c r="P76" s="47"/>
      <c r="Q76" s="47"/>
      <c r="R76" s="47"/>
      <c r="S76" s="47"/>
      <c r="T76" s="47"/>
      <c r="U76" s="47"/>
      <c r="V76" s="47"/>
      <c r="W76" s="47"/>
      <c r="X76" s="47"/>
      <c r="Y76" s="47"/>
      <c r="Z76" s="48"/>
      <c r="AA76" s="49"/>
      <c r="AB76" s="50"/>
      <c r="AC76" s="50"/>
      <c r="AD76" s="50"/>
      <c r="AE76" s="118"/>
      <c r="AF76" s="110" t="s">
        <v>103</v>
      </c>
      <c r="AG76" s="55">
        <v>110000.00000000001</v>
      </c>
      <c r="AH76" s="56">
        <v>1</v>
      </c>
      <c r="AI76" s="57" t="s">
        <v>102</v>
      </c>
    </row>
    <row r="77" spans="2:35" ht="77.599999999999994" thickBot="1">
      <c r="B77" s="63">
        <v>66</v>
      </c>
      <c r="C77" s="64" t="s">
        <v>104</v>
      </c>
      <c r="D77" s="64" t="s">
        <v>131</v>
      </c>
      <c r="E77" s="50" t="s">
        <v>132</v>
      </c>
      <c r="F77" s="58" t="s">
        <v>101</v>
      </c>
      <c r="G77" s="92"/>
      <c r="H77" s="96"/>
      <c r="I77" s="47"/>
      <c r="J77" s="47"/>
      <c r="K77" s="47"/>
      <c r="L77" s="47"/>
      <c r="M77" s="47"/>
      <c r="N77" s="50"/>
      <c r="O77" s="50"/>
      <c r="P77" s="47"/>
      <c r="Q77" s="47"/>
      <c r="R77" s="47"/>
      <c r="S77" s="47"/>
      <c r="T77" s="47"/>
      <c r="U77" s="47"/>
      <c r="V77" s="47"/>
      <c r="W77" s="47"/>
      <c r="X77" s="47"/>
      <c r="Y77" s="47"/>
      <c r="Z77" s="48"/>
      <c r="AA77" s="49"/>
      <c r="AB77" s="47"/>
      <c r="AC77" s="47"/>
      <c r="AD77" s="47"/>
      <c r="AE77" s="97"/>
      <c r="AF77" s="111" t="s">
        <v>105</v>
      </c>
      <c r="AG77" s="55">
        <v>0</v>
      </c>
      <c r="AH77" s="56">
        <v>1</v>
      </c>
      <c r="AI77" s="57" t="s">
        <v>102</v>
      </c>
    </row>
    <row r="78" spans="2:35" ht="38.6">
      <c r="B78" s="73">
        <v>67</v>
      </c>
      <c r="C78" s="64" t="s">
        <v>100</v>
      </c>
      <c r="D78" s="64" t="s">
        <v>164</v>
      </c>
      <c r="E78" s="50" t="s">
        <v>165</v>
      </c>
      <c r="F78" s="58" t="s">
        <v>101</v>
      </c>
      <c r="G78" s="92"/>
      <c r="H78" s="96"/>
      <c r="I78" s="47"/>
      <c r="J78" s="47"/>
      <c r="K78" s="47"/>
      <c r="L78" s="47"/>
      <c r="M78" s="47"/>
      <c r="N78" s="50"/>
      <c r="O78" s="50"/>
      <c r="P78" s="47"/>
      <c r="Q78" s="47"/>
      <c r="R78" s="47"/>
      <c r="S78" s="47"/>
      <c r="T78" s="47"/>
      <c r="U78" s="47"/>
      <c r="V78" s="47"/>
      <c r="W78" s="50"/>
      <c r="X78" s="47"/>
      <c r="Y78" s="47"/>
      <c r="Z78" s="48"/>
      <c r="AA78" s="49"/>
      <c r="AB78" s="47"/>
      <c r="AC78" s="47"/>
      <c r="AD78" s="47"/>
      <c r="AE78" s="97"/>
      <c r="AF78" s="111" t="s">
        <v>103</v>
      </c>
      <c r="AG78" s="55">
        <v>110000.00000000001</v>
      </c>
      <c r="AH78" s="56">
        <v>1</v>
      </c>
      <c r="AI78" s="57" t="s">
        <v>102</v>
      </c>
    </row>
    <row r="79" spans="2:35" ht="25.75">
      <c r="B79" s="63">
        <v>68</v>
      </c>
      <c r="C79" s="64" t="s">
        <v>100</v>
      </c>
      <c r="D79" s="64" t="s">
        <v>120</v>
      </c>
      <c r="E79" s="50" t="s">
        <v>134</v>
      </c>
      <c r="F79" s="58" t="s">
        <v>101</v>
      </c>
      <c r="G79" s="92"/>
      <c r="H79" s="96"/>
      <c r="I79" s="47"/>
      <c r="J79" s="47"/>
      <c r="K79" s="47"/>
      <c r="L79" s="47"/>
      <c r="M79" s="47"/>
      <c r="N79" s="50"/>
      <c r="O79" s="50"/>
      <c r="P79" s="47"/>
      <c r="Q79" s="47"/>
      <c r="R79" s="47"/>
      <c r="S79" s="47"/>
      <c r="T79" s="47"/>
      <c r="U79" s="47"/>
      <c r="V79" s="47"/>
      <c r="W79" s="47"/>
      <c r="X79" s="47"/>
      <c r="Y79" s="47"/>
      <c r="Z79" s="48"/>
      <c r="AA79" s="49"/>
      <c r="AB79" s="47"/>
      <c r="AC79" s="47"/>
      <c r="AD79" s="47"/>
      <c r="AE79" s="97"/>
      <c r="AF79" s="111" t="s">
        <v>106</v>
      </c>
      <c r="AG79" s="55">
        <v>55000.000000000007</v>
      </c>
      <c r="AH79" s="56">
        <v>1</v>
      </c>
      <c r="AI79" s="57" t="s">
        <v>108</v>
      </c>
    </row>
    <row r="80" spans="2:35" ht="39" thickBot="1">
      <c r="B80" s="63">
        <v>69</v>
      </c>
      <c r="C80" s="64" t="s">
        <v>104</v>
      </c>
      <c r="D80" s="64" t="s">
        <v>117</v>
      </c>
      <c r="E80" s="50" t="s">
        <v>137</v>
      </c>
      <c r="F80" s="58" t="s">
        <v>101</v>
      </c>
      <c r="G80" s="92"/>
      <c r="H80" s="96"/>
      <c r="I80" s="47"/>
      <c r="J80" s="47"/>
      <c r="K80" s="47"/>
      <c r="L80" s="47"/>
      <c r="M80" s="47"/>
      <c r="N80" s="50"/>
      <c r="O80" s="50"/>
      <c r="P80" s="47"/>
      <c r="Q80" s="47"/>
      <c r="R80" s="47"/>
      <c r="S80" s="47"/>
      <c r="T80" s="47"/>
      <c r="U80" s="47"/>
      <c r="V80" s="47"/>
      <c r="W80" s="47"/>
      <c r="X80" s="47"/>
      <c r="Y80" s="47"/>
      <c r="Z80" s="48"/>
      <c r="AA80" s="49"/>
      <c r="AB80" s="47"/>
      <c r="AC80" s="47"/>
      <c r="AD80" s="47"/>
      <c r="AE80" s="97"/>
      <c r="AF80" s="111" t="s">
        <v>105</v>
      </c>
      <c r="AG80" s="55">
        <v>0</v>
      </c>
      <c r="AH80" s="56">
        <v>1</v>
      </c>
      <c r="AI80" s="57" t="s">
        <v>102</v>
      </c>
    </row>
    <row r="81" spans="2:35" ht="64.75" thickBot="1">
      <c r="B81" s="73">
        <v>70</v>
      </c>
      <c r="C81" s="65" t="s">
        <v>100</v>
      </c>
      <c r="D81" s="65" t="s">
        <v>122</v>
      </c>
      <c r="E81" s="52" t="s">
        <v>145</v>
      </c>
      <c r="F81" s="67" t="s">
        <v>101</v>
      </c>
      <c r="G81" s="93"/>
      <c r="H81" s="98"/>
      <c r="I81" s="51"/>
      <c r="J81" s="51"/>
      <c r="K81" s="51"/>
      <c r="L81" s="51"/>
      <c r="M81" s="51"/>
      <c r="N81" s="52"/>
      <c r="O81" s="52"/>
      <c r="P81" s="51"/>
      <c r="Q81" s="51"/>
      <c r="R81" s="51"/>
      <c r="S81" s="51"/>
      <c r="T81" s="51"/>
      <c r="U81" s="51"/>
      <c r="V81" s="51"/>
      <c r="W81" s="51"/>
      <c r="X81" s="51"/>
      <c r="Y81" s="51"/>
      <c r="Z81" s="62"/>
      <c r="AA81" s="54"/>
      <c r="AB81" s="51"/>
      <c r="AC81" s="51"/>
      <c r="AD81" s="51"/>
      <c r="AE81" s="99"/>
      <c r="AF81" s="112" t="s">
        <v>106</v>
      </c>
      <c r="AG81" s="68">
        <v>55000.000000000007</v>
      </c>
      <c r="AH81" s="69">
        <v>1</v>
      </c>
      <c r="AI81" s="70" t="s">
        <v>102</v>
      </c>
    </row>
    <row r="82" spans="2:35" ht="64.3">
      <c r="B82" s="63">
        <v>71</v>
      </c>
      <c r="C82" s="74" t="s">
        <v>111</v>
      </c>
      <c r="D82" s="135" t="s">
        <v>201</v>
      </c>
      <c r="E82" s="75" t="s">
        <v>201</v>
      </c>
      <c r="F82" s="76" t="s">
        <v>101</v>
      </c>
      <c r="G82" s="113"/>
      <c r="H82" s="94"/>
      <c r="I82" s="59"/>
      <c r="J82" s="59"/>
      <c r="K82" s="59"/>
      <c r="L82" s="59"/>
      <c r="M82" s="75"/>
      <c r="N82" s="75"/>
      <c r="O82" s="59"/>
      <c r="P82" s="59"/>
      <c r="Q82" s="59"/>
      <c r="R82" s="59"/>
      <c r="S82" s="59"/>
      <c r="T82" s="59"/>
      <c r="U82" s="59"/>
      <c r="V82" s="59"/>
      <c r="W82" s="59"/>
      <c r="X82" s="59"/>
      <c r="Y82" s="59"/>
      <c r="Z82" s="59"/>
      <c r="AA82" s="59"/>
      <c r="AB82" s="60"/>
      <c r="AC82" s="61"/>
      <c r="AD82" s="59"/>
      <c r="AE82" s="121"/>
      <c r="AF82" s="115" t="s">
        <v>217</v>
      </c>
      <c r="AG82" s="78">
        <v>110000.00000000001</v>
      </c>
      <c r="AH82" s="79">
        <v>1</v>
      </c>
      <c r="AI82" s="80" t="s">
        <v>102</v>
      </c>
    </row>
    <row r="83" spans="2:35" ht="51.9" thickBot="1">
      <c r="B83" s="63">
        <v>72</v>
      </c>
      <c r="C83" s="64" t="s">
        <v>100</v>
      </c>
      <c r="D83" s="64" t="s">
        <v>128</v>
      </c>
      <c r="E83" s="50" t="s">
        <v>149</v>
      </c>
      <c r="F83" s="58" t="s">
        <v>101</v>
      </c>
      <c r="G83" s="92"/>
      <c r="H83" s="96"/>
      <c r="I83" s="47"/>
      <c r="J83" s="47"/>
      <c r="K83" s="47"/>
      <c r="L83" s="47"/>
      <c r="M83" s="47"/>
      <c r="N83" s="50"/>
      <c r="O83" s="50"/>
      <c r="P83" s="47"/>
      <c r="Q83" s="47"/>
      <c r="R83" s="47"/>
      <c r="S83" s="47"/>
      <c r="T83" s="47"/>
      <c r="U83" s="47"/>
      <c r="V83" s="47"/>
      <c r="W83" s="47"/>
      <c r="X83" s="47"/>
      <c r="Y83" s="47"/>
      <c r="Z83" s="47"/>
      <c r="AA83" s="47"/>
      <c r="AB83" s="48"/>
      <c r="AC83" s="49"/>
      <c r="AD83" s="47"/>
      <c r="AE83" s="97"/>
      <c r="AF83" s="111" t="s">
        <v>106</v>
      </c>
      <c r="AG83" s="55">
        <v>55000.000000000007</v>
      </c>
      <c r="AH83" s="56">
        <v>1</v>
      </c>
      <c r="AI83" s="57" t="s">
        <v>102</v>
      </c>
    </row>
    <row r="84" spans="2:35" ht="31.3" thickBot="1">
      <c r="B84" s="73">
        <v>73</v>
      </c>
      <c r="C84" s="64" t="s">
        <v>100</v>
      </c>
      <c r="D84" s="124" t="s">
        <v>236</v>
      </c>
      <c r="E84" s="127" t="s">
        <v>237</v>
      </c>
      <c r="F84" s="58" t="s">
        <v>101</v>
      </c>
      <c r="G84" s="92"/>
      <c r="H84" s="96"/>
      <c r="I84" s="47"/>
      <c r="J84" s="47"/>
      <c r="K84" s="47"/>
      <c r="L84" s="47"/>
      <c r="M84" s="47"/>
      <c r="N84" s="50"/>
      <c r="O84" s="50"/>
      <c r="P84" s="47"/>
      <c r="Q84" s="47"/>
      <c r="R84" s="47"/>
      <c r="S84" s="47"/>
      <c r="T84" s="47"/>
      <c r="U84" s="47"/>
      <c r="V84" s="47"/>
      <c r="W84" s="47"/>
      <c r="X84" s="47"/>
      <c r="Y84" s="47"/>
      <c r="Z84" s="47"/>
      <c r="AA84" s="47"/>
      <c r="AB84" s="48"/>
      <c r="AC84" s="49"/>
      <c r="AD84" s="50"/>
      <c r="AE84" s="118"/>
      <c r="AF84" s="111" t="s">
        <v>180</v>
      </c>
      <c r="AG84" s="55">
        <v>110000.00000000001</v>
      </c>
      <c r="AH84" s="56">
        <v>1</v>
      </c>
      <c r="AI84" s="57" t="s">
        <v>102</v>
      </c>
    </row>
    <row r="85" spans="2:35" ht="64.3">
      <c r="B85" s="63">
        <v>74</v>
      </c>
      <c r="C85" s="64" t="s">
        <v>107</v>
      </c>
      <c r="D85" s="64" t="s">
        <v>200</v>
      </c>
      <c r="E85" s="50" t="s">
        <v>142</v>
      </c>
      <c r="F85" s="58" t="s">
        <v>101</v>
      </c>
      <c r="G85" s="92"/>
      <c r="H85" s="96"/>
      <c r="I85" s="47"/>
      <c r="J85" s="47"/>
      <c r="K85" s="47"/>
      <c r="L85" s="47"/>
      <c r="M85" s="47"/>
      <c r="N85" s="47"/>
      <c r="O85" s="47"/>
      <c r="P85" s="47"/>
      <c r="Q85" s="47"/>
      <c r="R85" s="47"/>
      <c r="S85" s="50"/>
      <c r="T85" s="47"/>
      <c r="U85" s="47"/>
      <c r="V85" s="47"/>
      <c r="W85" s="47"/>
      <c r="X85" s="47"/>
      <c r="Y85" s="47"/>
      <c r="Z85" s="47"/>
      <c r="AA85" s="47"/>
      <c r="AB85" s="48"/>
      <c r="AC85" s="49"/>
      <c r="AD85" s="47"/>
      <c r="AE85" s="97"/>
      <c r="AF85" s="111" t="s">
        <v>177</v>
      </c>
      <c r="AG85" s="55">
        <v>55000.000000000007</v>
      </c>
      <c r="AH85" s="56">
        <v>1</v>
      </c>
      <c r="AI85" s="57" t="s">
        <v>102</v>
      </c>
    </row>
    <row r="86" spans="2:35" ht="77.599999999999994" thickBot="1">
      <c r="B86" s="63">
        <v>75</v>
      </c>
      <c r="C86" s="64" t="s">
        <v>100</v>
      </c>
      <c r="D86" s="64" t="s">
        <v>194</v>
      </c>
      <c r="E86" s="50" t="s">
        <v>133</v>
      </c>
      <c r="F86" s="58" t="s">
        <v>101</v>
      </c>
      <c r="G86" s="92"/>
      <c r="H86" s="96"/>
      <c r="I86" s="47"/>
      <c r="J86" s="47"/>
      <c r="K86" s="47"/>
      <c r="L86" s="47"/>
      <c r="M86" s="47"/>
      <c r="N86" s="50"/>
      <c r="O86" s="50"/>
      <c r="P86" s="47"/>
      <c r="Q86" s="47"/>
      <c r="R86" s="47"/>
      <c r="S86" s="47"/>
      <c r="T86" s="47"/>
      <c r="U86" s="47"/>
      <c r="V86" s="47"/>
      <c r="W86" s="47"/>
      <c r="X86" s="47"/>
      <c r="Y86" s="47"/>
      <c r="Z86" s="47"/>
      <c r="AA86" s="47"/>
      <c r="AB86" s="48"/>
      <c r="AC86" s="49"/>
      <c r="AD86" s="47"/>
      <c r="AE86" s="97"/>
      <c r="AF86" s="111" t="s">
        <v>106</v>
      </c>
      <c r="AG86" s="55">
        <v>110000.00000000001</v>
      </c>
      <c r="AH86" s="56">
        <v>1</v>
      </c>
      <c r="AI86" s="57" t="s">
        <v>102</v>
      </c>
    </row>
    <row r="87" spans="2:35" ht="39" thickBot="1">
      <c r="B87" s="73">
        <v>76</v>
      </c>
      <c r="C87" s="65" t="s">
        <v>111</v>
      </c>
      <c r="D87" s="65" t="s">
        <v>129</v>
      </c>
      <c r="E87" s="52" t="s">
        <v>150</v>
      </c>
      <c r="F87" s="67" t="s">
        <v>101</v>
      </c>
      <c r="G87" s="93"/>
      <c r="H87" s="98"/>
      <c r="I87" s="51"/>
      <c r="J87" s="51"/>
      <c r="K87" s="51"/>
      <c r="L87" s="51"/>
      <c r="M87" s="51"/>
      <c r="N87" s="52"/>
      <c r="O87" s="52"/>
      <c r="P87" s="51"/>
      <c r="Q87" s="51"/>
      <c r="R87" s="51"/>
      <c r="S87" s="51"/>
      <c r="T87" s="51"/>
      <c r="U87" s="51"/>
      <c r="V87" s="51"/>
      <c r="W87" s="51"/>
      <c r="X87" s="51"/>
      <c r="Y87" s="51"/>
      <c r="Z87" s="51"/>
      <c r="AA87" s="51"/>
      <c r="AB87" s="53"/>
      <c r="AC87" s="54"/>
      <c r="AD87" s="51"/>
      <c r="AE87" s="99"/>
      <c r="AF87" s="112" t="s">
        <v>178</v>
      </c>
      <c r="AG87" s="68">
        <v>110000.00000000001</v>
      </c>
      <c r="AH87" s="69">
        <v>1</v>
      </c>
      <c r="AI87" s="70" t="s">
        <v>102</v>
      </c>
    </row>
    <row r="88" spans="2:35">
      <c r="F88" s="71"/>
      <c r="G88" s="71"/>
      <c r="H88" s="222" t="s">
        <v>109</v>
      </c>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6">
        <f>(COUNTIF(H12:AE87,"X"))/B87</f>
        <v>0</v>
      </c>
      <c r="AG88" s="71"/>
      <c r="AH88" s="71"/>
      <c r="AI88" s="71"/>
    </row>
    <row r="89" spans="2:35" ht="13.3" thickBot="1">
      <c r="F89" s="71"/>
      <c r="G89" s="71"/>
      <c r="H89" s="224"/>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7"/>
      <c r="AG89" s="71"/>
      <c r="AH89" s="71"/>
      <c r="AI89" s="71"/>
    </row>
    <row r="90" spans="2:35" s="71" customFormat="1"/>
    <row r="91" spans="2:35" s="71" customFormat="1"/>
    <row r="92" spans="2:35" s="71" customFormat="1">
      <c r="AI92" s="72"/>
    </row>
    <row r="93" spans="2:35" s="71" customFormat="1">
      <c r="F93" s="72"/>
      <c r="G93" s="72"/>
      <c r="AF93" s="72"/>
      <c r="AG93" s="72"/>
      <c r="AH93" s="77"/>
      <c r="AI93" s="72"/>
    </row>
    <row r="94" spans="2:35" s="71" customFormat="1">
      <c r="F94" s="72"/>
      <c r="G94" s="72"/>
      <c r="AF94" s="72"/>
      <c r="AG94" s="72"/>
      <c r="AH94" s="77"/>
      <c r="AI94" s="72"/>
    </row>
    <row r="95" spans="2:35" s="71" customFormat="1">
      <c r="F95" s="72"/>
      <c r="G95" s="72"/>
      <c r="AF95" s="72"/>
      <c r="AG95" s="72"/>
      <c r="AH95" s="77"/>
      <c r="AI95" s="72"/>
    </row>
    <row r="96" spans="2:35" s="71" customFormat="1">
      <c r="F96" s="72"/>
      <c r="G96" s="72"/>
      <c r="AF96" s="72"/>
      <c r="AG96" s="72"/>
      <c r="AH96" s="77"/>
      <c r="AI96" s="72"/>
    </row>
    <row r="97" spans="6:35" s="71" customFormat="1">
      <c r="F97" s="72"/>
      <c r="G97" s="72"/>
      <c r="AF97" s="72"/>
      <c r="AG97" s="72"/>
      <c r="AH97" s="77"/>
      <c r="AI97" s="72"/>
    </row>
    <row r="98" spans="6:35" s="71" customFormat="1">
      <c r="F98" s="72"/>
      <c r="G98" s="72"/>
      <c r="AF98" s="72"/>
      <c r="AG98" s="72"/>
      <c r="AH98" s="77"/>
      <c r="AI98" s="72"/>
    </row>
    <row r="99" spans="6:35" s="71" customFormat="1">
      <c r="F99" s="72"/>
      <c r="G99" s="72"/>
      <c r="AF99" s="72"/>
      <c r="AG99" s="72"/>
      <c r="AH99" s="77"/>
      <c r="AI99" s="72"/>
    </row>
    <row r="100" spans="6:35" s="71" customFormat="1">
      <c r="F100" s="72"/>
      <c r="G100" s="72"/>
      <c r="AF100" s="72"/>
      <c r="AG100" s="72"/>
      <c r="AH100" s="77"/>
      <c r="AI100" s="72"/>
    </row>
    <row r="101" spans="6:35" s="71" customFormat="1">
      <c r="F101" s="72"/>
      <c r="G101" s="72"/>
      <c r="AF101" s="72"/>
      <c r="AG101" s="72"/>
      <c r="AH101" s="77"/>
      <c r="AI101" s="72"/>
    </row>
    <row r="102" spans="6:35" s="71" customFormat="1">
      <c r="F102" s="72"/>
      <c r="G102" s="72"/>
      <c r="AF102" s="72"/>
      <c r="AG102" s="72"/>
      <c r="AH102" s="77"/>
      <c r="AI102" s="72"/>
    </row>
    <row r="103" spans="6:35" s="71" customFormat="1">
      <c r="F103" s="72"/>
      <c r="G103" s="72"/>
      <c r="AF103" s="72"/>
      <c r="AG103" s="72"/>
      <c r="AH103" s="77"/>
      <c r="AI103" s="72"/>
    </row>
    <row r="104" spans="6:35" s="71" customFormat="1">
      <c r="F104" s="72"/>
      <c r="G104" s="72"/>
      <c r="AF104" s="72"/>
      <c r="AG104" s="72"/>
      <c r="AH104" s="77"/>
      <c r="AI104" s="72"/>
    </row>
    <row r="105" spans="6:35" s="71" customFormat="1">
      <c r="F105" s="72"/>
      <c r="G105" s="72"/>
      <c r="AF105" s="72"/>
      <c r="AG105" s="72"/>
      <c r="AH105" s="77"/>
      <c r="AI105" s="72"/>
    </row>
    <row r="106" spans="6:35" s="71" customFormat="1">
      <c r="F106" s="72"/>
      <c r="G106" s="72"/>
      <c r="AF106" s="72"/>
      <c r="AG106" s="72"/>
      <c r="AH106" s="77"/>
      <c r="AI106" s="72"/>
    </row>
    <row r="107" spans="6:35" s="71" customFormat="1">
      <c r="F107" s="72"/>
      <c r="G107" s="72"/>
      <c r="AF107" s="72"/>
      <c r="AG107" s="72"/>
      <c r="AH107" s="77"/>
      <c r="AI107" s="72"/>
    </row>
    <row r="108" spans="6:35" s="71" customFormat="1">
      <c r="F108" s="72"/>
      <c r="G108" s="72"/>
      <c r="AF108" s="72"/>
      <c r="AG108" s="72"/>
      <c r="AH108" s="77"/>
      <c r="AI108" s="72"/>
    </row>
    <row r="109" spans="6:35" s="71" customFormat="1">
      <c r="F109" s="72"/>
      <c r="G109" s="72"/>
      <c r="AF109" s="72"/>
      <c r="AG109" s="72"/>
      <c r="AH109" s="77"/>
      <c r="AI109" s="72"/>
    </row>
    <row r="110" spans="6:35" s="71" customFormat="1">
      <c r="F110" s="72"/>
      <c r="G110" s="72"/>
      <c r="AF110" s="72"/>
      <c r="AG110" s="72"/>
      <c r="AH110" s="77"/>
      <c r="AI110" s="72"/>
    </row>
    <row r="111" spans="6:35" s="71" customFormat="1">
      <c r="F111" s="72"/>
      <c r="G111" s="72"/>
      <c r="AF111" s="72"/>
      <c r="AG111" s="72"/>
      <c r="AH111" s="77"/>
      <c r="AI111" s="72"/>
    </row>
    <row r="112" spans="6:35" s="71" customFormat="1">
      <c r="F112" s="72"/>
      <c r="G112" s="72"/>
      <c r="AF112" s="72"/>
      <c r="AG112" s="72"/>
      <c r="AH112" s="77"/>
      <c r="AI112" s="72"/>
    </row>
    <row r="113" spans="6:35" s="71" customFormat="1">
      <c r="F113" s="72"/>
      <c r="G113" s="72"/>
      <c r="AF113" s="72"/>
      <c r="AG113" s="72"/>
      <c r="AH113" s="77"/>
      <c r="AI113" s="72"/>
    </row>
    <row r="114" spans="6:35" s="71" customFormat="1">
      <c r="F114" s="72"/>
      <c r="G114" s="72"/>
      <c r="AF114" s="72"/>
      <c r="AG114" s="72"/>
      <c r="AH114" s="77"/>
      <c r="AI114" s="72"/>
    </row>
    <row r="115" spans="6:35" s="71" customFormat="1">
      <c r="F115" s="72"/>
      <c r="G115" s="72"/>
      <c r="AF115" s="72"/>
      <c r="AG115" s="72"/>
      <c r="AH115" s="77"/>
      <c r="AI115" s="72"/>
    </row>
    <row r="116" spans="6:35" s="71" customFormat="1">
      <c r="F116" s="72"/>
      <c r="G116" s="72"/>
      <c r="AF116" s="72"/>
      <c r="AG116" s="72"/>
      <c r="AH116" s="77"/>
      <c r="AI116" s="72"/>
    </row>
    <row r="117" spans="6:35" s="71" customFormat="1">
      <c r="F117" s="72"/>
      <c r="G117" s="72"/>
      <c r="AF117" s="72"/>
      <c r="AG117" s="72"/>
      <c r="AH117" s="77"/>
      <c r="AI117" s="72"/>
    </row>
    <row r="118" spans="6:35" s="71" customFormat="1">
      <c r="F118" s="72"/>
      <c r="G118" s="72"/>
      <c r="AF118" s="72"/>
      <c r="AG118" s="72"/>
      <c r="AH118" s="77"/>
      <c r="AI118" s="72"/>
    </row>
    <row r="119" spans="6:35" s="71" customFormat="1">
      <c r="F119" s="72"/>
      <c r="G119" s="72"/>
      <c r="AF119" s="72"/>
      <c r="AG119" s="72"/>
      <c r="AH119" s="77"/>
      <c r="AI119" s="72"/>
    </row>
    <row r="120" spans="6:35" s="71" customFormat="1">
      <c r="F120" s="72"/>
      <c r="G120" s="72"/>
      <c r="AF120" s="72"/>
      <c r="AG120" s="72"/>
      <c r="AH120" s="77"/>
      <c r="AI120" s="72"/>
    </row>
    <row r="121" spans="6:35" s="71" customFormat="1">
      <c r="F121" s="72"/>
      <c r="G121" s="72"/>
      <c r="AF121" s="72"/>
      <c r="AG121" s="72"/>
      <c r="AH121" s="77"/>
      <c r="AI121" s="72"/>
    </row>
    <row r="122" spans="6:35" s="71" customFormat="1">
      <c r="F122" s="72"/>
      <c r="G122" s="72"/>
      <c r="AF122" s="72"/>
      <c r="AG122" s="72"/>
      <c r="AH122" s="77"/>
      <c r="AI122" s="72"/>
    </row>
    <row r="123" spans="6:35" s="71" customFormat="1">
      <c r="F123" s="72"/>
      <c r="G123" s="72"/>
      <c r="AF123" s="72"/>
      <c r="AG123" s="72"/>
      <c r="AH123" s="77"/>
      <c r="AI123" s="72"/>
    </row>
    <row r="124" spans="6:35" s="71" customFormat="1">
      <c r="F124" s="72"/>
      <c r="G124" s="72"/>
      <c r="AF124" s="72"/>
      <c r="AG124" s="72"/>
      <c r="AH124" s="77"/>
      <c r="AI124" s="72"/>
    </row>
    <row r="125" spans="6:35" s="71" customFormat="1">
      <c r="F125" s="72"/>
      <c r="G125" s="72"/>
      <c r="AF125" s="72"/>
      <c r="AG125" s="72"/>
      <c r="AH125" s="77"/>
      <c r="AI125" s="72"/>
    </row>
    <row r="126" spans="6:35" s="71" customFormat="1">
      <c r="F126" s="72"/>
      <c r="G126" s="72"/>
      <c r="AF126" s="72"/>
      <c r="AG126" s="72"/>
      <c r="AH126" s="77"/>
      <c r="AI126" s="72"/>
    </row>
    <row r="127" spans="6:35" s="71" customFormat="1">
      <c r="F127" s="72"/>
      <c r="G127" s="72"/>
      <c r="AF127" s="72"/>
      <c r="AG127" s="72"/>
      <c r="AH127" s="77"/>
      <c r="AI127" s="72"/>
    </row>
    <row r="128" spans="6:35" s="71" customFormat="1">
      <c r="F128" s="72"/>
      <c r="G128" s="72"/>
      <c r="AF128" s="72"/>
      <c r="AG128" s="72"/>
      <c r="AH128" s="77"/>
      <c r="AI128" s="72"/>
    </row>
    <row r="129" spans="6:35" s="71" customFormat="1">
      <c r="F129" s="72"/>
      <c r="G129" s="72"/>
      <c r="AF129" s="72"/>
      <c r="AG129" s="72"/>
      <c r="AH129" s="77"/>
      <c r="AI129" s="72"/>
    </row>
    <row r="130" spans="6:35" s="71" customFormat="1">
      <c r="F130" s="72"/>
      <c r="G130" s="72"/>
      <c r="AF130" s="72"/>
      <c r="AG130" s="72"/>
      <c r="AH130" s="77"/>
      <c r="AI130" s="72"/>
    </row>
    <row r="131" spans="6:35" s="71" customFormat="1">
      <c r="F131" s="72"/>
      <c r="G131" s="72"/>
      <c r="AF131" s="72"/>
      <c r="AG131" s="72"/>
      <c r="AH131" s="77"/>
      <c r="AI131" s="72"/>
    </row>
    <row r="132" spans="6:35" s="71" customFormat="1">
      <c r="F132" s="72"/>
      <c r="G132" s="72"/>
      <c r="AF132" s="72"/>
      <c r="AG132" s="72"/>
      <c r="AH132" s="77"/>
      <c r="AI132" s="72"/>
    </row>
    <row r="133" spans="6:35" s="71" customFormat="1">
      <c r="F133" s="72"/>
      <c r="G133" s="72"/>
      <c r="AF133" s="72"/>
      <c r="AG133" s="72"/>
      <c r="AH133" s="77"/>
      <c r="AI133" s="72"/>
    </row>
    <row r="134" spans="6:35" s="71" customFormat="1">
      <c r="F134" s="72"/>
      <c r="G134" s="72"/>
      <c r="AF134" s="72"/>
      <c r="AG134" s="72"/>
      <c r="AH134" s="77"/>
      <c r="AI134" s="72"/>
    </row>
    <row r="135" spans="6:35" s="71" customFormat="1">
      <c r="F135" s="72"/>
      <c r="G135" s="72"/>
      <c r="AF135" s="72"/>
      <c r="AG135" s="72"/>
      <c r="AH135" s="77"/>
      <c r="AI135" s="72"/>
    </row>
    <row r="136" spans="6:35" s="71" customFormat="1">
      <c r="F136" s="72"/>
      <c r="G136" s="72"/>
      <c r="AF136" s="72"/>
      <c r="AG136" s="72"/>
      <c r="AH136" s="77"/>
      <c r="AI136" s="72"/>
    </row>
    <row r="137" spans="6:35" s="71" customFormat="1">
      <c r="F137" s="72"/>
      <c r="G137" s="72"/>
      <c r="AF137" s="72"/>
      <c r="AG137" s="72"/>
      <c r="AH137" s="77"/>
      <c r="AI137" s="72"/>
    </row>
    <row r="138" spans="6:35" s="71" customFormat="1">
      <c r="F138" s="72"/>
      <c r="G138" s="72"/>
      <c r="AF138" s="72"/>
      <c r="AG138" s="72"/>
      <c r="AH138" s="77"/>
      <c r="AI138" s="72"/>
    </row>
    <row r="139" spans="6:35" s="71" customFormat="1">
      <c r="F139" s="72"/>
      <c r="G139" s="72"/>
      <c r="AF139" s="72"/>
      <c r="AG139" s="72"/>
      <c r="AH139" s="77"/>
      <c r="AI139" s="72"/>
    </row>
    <row r="140" spans="6:35" s="71" customFormat="1">
      <c r="F140" s="72"/>
      <c r="G140" s="72"/>
      <c r="AF140" s="72"/>
      <c r="AG140" s="72"/>
      <c r="AH140" s="77"/>
      <c r="AI140" s="72"/>
    </row>
    <row r="141" spans="6:35" s="71" customFormat="1">
      <c r="F141" s="72"/>
      <c r="G141" s="72"/>
      <c r="AF141" s="72"/>
      <c r="AG141" s="72"/>
      <c r="AH141" s="77"/>
      <c r="AI141" s="72"/>
    </row>
    <row r="142" spans="6:35" s="71" customFormat="1">
      <c r="F142" s="72"/>
      <c r="G142" s="72"/>
      <c r="AF142" s="72"/>
      <c r="AG142" s="72"/>
      <c r="AH142" s="77"/>
      <c r="AI142" s="72"/>
    </row>
    <row r="143" spans="6:35" s="71" customFormat="1">
      <c r="F143" s="72"/>
      <c r="G143" s="72"/>
      <c r="AF143" s="72"/>
      <c r="AG143" s="72"/>
      <c r="AH143" s="77"/>
      <c r="AI143" s="72"/>
    </row>
    <row r="144" spans="6:35" s="71" customFormat="1">
      <c r="F144" s="72"/>
      <c r="G144" s="72"/>
      <c r="AF144" s="72"/>
      <c r="AG144" s="72"/>
      <c r="AH144" s="77"/>
      <c r="AI144" s="72"/>
    </row>
  </sheetData>
  <autoFilter ref="A10:AY89" xr:uid="{3429CF53-EC78-4729-A61A-8F221797FF13}">
    <filterColumn colId="7" showButton="0"/>
    <filterColumn colId="9" showButton="0"/>
    <filterColumn colId="11" showButton="0"/>
    <filterColumn colId="13" showButton="0"/>
    <filterColumn colId="15" showButton="0"/>
    <filterColumn colId="17" showButton="0"/>
    <filterColumn colId="19" showButton="0"/>
    <filterColumn colId="21" showButton="0"/>
    <filterColumn colId="23" showButton="0"/>
    <filterColumn colId="25" showButton="0"/>
    <filterColumn colId="27" showButton="0"/>
    <filterColumn colId="29" showButton="0"/>
  </autoFilter>
  <mergeCells count="34">
    <mergeCell ref="AG2:AI2"/>
    <mergeCell ref="AG3:AI3"/>
    <mergeCell ref="AG4:AI4"/>
    <mergeCell ref="AG5:AI5"/>
    <mergeCell ref="B7:D7"/>
    <mergeCell ref="P7:AI7"/>
    <mergeCell ref="E7:O7"/>
    <mergeCell ref="H88:AE89"/>
    <mergeCell ref="AF88:AF89"/>
    <mergeCell ref="B2:C5"/>
    <mergeCell ref="D2:AF5"/>
    <mergeCell ref="B9:B11"/>
    <mergeCell ref="C9:C11"/>
    <mergeCell ref="D9:D11"/>
    <mergeCell ref="F9:F11"/>
    <mergeCell ref="E9:E11"/>
    <mergeCell ref="G9:G11"/>
    <mergeCell ref="H9:AE9"/>
    <mergeCell ref="AG9:AG10"/>
    <mergeCell ref="AH9:AH10"/>
    <mergeCell ref="AI9:AI10"/>
    <mergeCell ref="H10:I10"/>
    <mergeCell ref="J10:K10"/>
    <mergeCell ref="L10:M10"/>
    <mergeCell ref="N10:O10"/>
    <mergeCell ref="P10:Q10"/>
    <mergeCell ref="R10:S10"/>
    <mergeCell ref="T10:U10"/>
    <mergeCell ref="V10:W10"/>
    <mergeCell ref="X10:Y10"/>
    <mergeCell ref="Z10:AA10"/>
    <mergeCell ref="AB10:AC10"/>
    <mergeCell ref="AD10:AE10"/>
    <mergeCell ref="AF9:AF10"/>
  </mergeCells>
  <printOptions horizontalCentered="1" verticalCentered="1"/>
  <pageMargins left="0.70866141732283472" right="0.70866141732283472" top="0.74803149606299213" bottom="0.74803149606299213" header="0.31496062992125984" footer="0.31496062992125984"/>
  <pageSetup paperSize="5" scale="4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3. PIC</vt:lpstr>
      <vt:lpstr>Cronograma PIC</vt:lpstr>
      <vt:lpstr>'3. PIC'!Área_de_impresión</vt:lpstr>
      <vt:lpstr>'Cronograma PIC'!Área_de_impresión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Contol Interno 03</dc:creator>
  <cp:lastModifiedBy>ROQUE ARENAS</cp:lastModifiedBy>
  <cp:lastPrinted>2023-03-23T18:26:04Z</cp:lastPrinted>
  <dcterms:created xsi:type="dcterms:W3CDTF">2021-01-26T21:25:11Z</dcterms:created>
  <dcterms:modified xsi:type="dcterms:W3CDTF">2024-05-29T13:47:53Z</dcterms:modified>
</cp:coreProperties>
</file>