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psico\OneDrive\Desktop\Planes administrativa\"/>
    </mc:Choice>
  </mc:AlternateContent>
  <xr:revisionPtr revIDLastSave="0" documentId="13_ncr:1_{6CCFDA78-9F37-4B12-A038-FE6557E9B22F}" xr6:coauthVersionLast="47" xr6:coauthVersionMax="47" xr10:uidLastSave="{00000000-0000-0000-0000-000000000000}"/>
  <bookViews>
    <workbookView xWindow="-103" yWindow="-103" windowWidth="24892" windowHeight="13372" tabRatio="741" xr2:uid="{00000000-000D-0000-FFFF-FFFF00000000}"/>
  </bookViews>
  <sheets>
    <sheet name="2. ESTRATEGICO"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3" i="2" l="1"/>
  <c r="AV22" i="2"/>
  <c r="AV37" i="2" l="1"/>
  <c r="AV38" i="2"/>
  <c r="AV39" i="2"/>
  <c r="AV31" i="2"/>
  <c r="AV32" i="2"/>
  <c r="AV33" i="2"/>
  <c r="AV34" i="2"/>
  <c r="AV35" i="2"/>
  <c r="AV36" i="2"/>
  <c r="AV25" i="2"/>
  <c r="AV26" i="2"/>
  <c r="AV27" i="2"/>
  <c r="AV28" i="2"/>
  <c r="AV29" i="2"/>
  <c r="AV23" i="2"/>
  <c r="AV24" i="2"/>
  <c r="AU39" i="2" l="1"/>
  <c r="AU38" i="2"/>
  <c r="AU37" i="2"/>
  <c r="AU36" i="2"/>
  <c r="AU35" i="2"/>
  <c r="AU34" i="2"/>
  <c r="AU33" i="2"/>
  <c r="AU32" i="2"/>
  <c r="AU31" i="2"/>
  <c r="AU30" i="2"/>
  <c r="AV30" i="2" s="1"/>
  <c r="AU29" i="2"/>
  <c r="AU28" i="2"/>
  <c r="AU27" i="2"/>
  <c r="AU26" i="2"/>
  <c r="AU25" i="2"/>
  <c r="AU24" i="2"/>
  <c r="AU23" i="2"/>
  <c r="AU22" i="2"/>
  <c r="AU13" i="2"/>
  <c r="AZ13" i="2" l="1"/>
  <c r="AZ26" i="2"/>
  <c r="AL32" i="2" l="1"/>
  <c r="AM32" i="2" s="1"/>
  <c r="AL33" i="2"/>
  <c r="AM33" i="2" s="1"/>
  <c r="AL34" i="2"/>
  <c r="AM34" i="2" s="1"/>
  <c r="AL35" i="2"/>
  <c r="AM35" i="2" s="1"/>
  <c r="AL36" i="2"/>
  <c r="AM36" i="2" s="1"/>
  <c r="AL37" i="2"/>
  <c r="AM37" i="2" s="1"/>
  <c r="AL38" i="2"/>
  <c r="AM38" i="2" s="1"/>
  <c r="AL39" i="2"/>
  <c r="AM39" i="2" s="1"/>
  <c r="AL31" i="2"/>
  <c r="AM31" i="2" s="1"/>
  <c r="AL30" i="2"/>
  <c r="AM30" i="2" s="1"/>
  <c r="AL29" i="2"/>
  <c r="AM29" i="2" s="1"/>
  <c r="AL28" i="2"/>
  <c r="AM28" i="2" s="1"/>
  <c r="AL27" i="2"/>
  <c r="AM27" i="2" s="1"/>
  <c r="AL26" i="2"/>
  <c r="AM26" i="2" s="1"/>
  <c r="AL25" i="2"/>
  <c r="AM25" i="2" s="1"/>
  <c r="AL24" i="2"/>
  <c r="AM24" i="2" s="1"/>
  <c r="AL23" i="2"/>
  <c r="AM23" i="2" s="1"/>
  <c r="AL22" i="2"/>
  <c r="AM22" i="2" s="1"/>
  <c r="AL13" i="2"/>
  <c r="AM13" i="2" s="1"/>
  <c r="AZ24" i="2"/>
  <c r="AY40" i="2"/>
  <c r="AX40" i="2"/>
  <c r="AZ39" i="2"/>
  <c r="AZ38" i="2"/>
  <c r="AZ37" i="2"/>
  <c r="AZ36" i="2"/>
  <c r="AZ35" i="2"/>
  <c r="AZ34" i="2"/>
  <c r="AZ33" i="2"/>
  <c r="AZ32" i="2"/>
  <c r="AZ31" i="2"/>
  <c r="AZ30" i="2"/>
  <c r="AZ29" i="2"/>
  <c r="AZ28" i="2"/>
  <c r="AZ27" i="2"/>
  <c r="AZ25" i="2"/>
  <c r="AZ23" i="2"/>
  <c r="AZ22" i="2"/>
  <c r="AW40" i="2"/>
  <c r="AU40" i="2"/>
  <c r="AM40" i="2" l="1"/>
  <c r="AV40" i="2"/>
  <c r="AZ4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Administrativa</author>
  </authors>
  <commentList>
    <comment ref="D10" authorId="0" shapeId="0" xr:uid="{00000000-0006-0000-0100-000001000000}">
      <text>
        <r>
          <rPr>
            <b/>
            <sz val="9"/>
            <color indexed="81"/>
            <rFont val="Tahoma"/>
            <family val="2"/>
          </rPr>
          <t xml:space="preserve">Administrativa:
OBJETIVO: </t>
        </r>
        <r>
          <rPr>
            <sz val="9"/>
            <color indexed="81"/>
            <rFont val="Tahoma"/>
            <family val="2"/>
          </rPr>
          <t xml:space="preserve">Que se quiere conseguir del plan </t>
        </r>
      </text>
    </comment>
    <comment ref="H10" authorId="0" shapeId="0" xr:uid="{00000000-0006-0000-0100-000002000000}">
      <text>
        <r>
          <rPr>
            <b/>
            <sz val="9"/>
            <color indexed="81"/>
            <rFont val="Tahoma"/>
            <family val="2"/>
          </rPr>
          <t>Administrativa:</t>
        </r>
        <r>
          <rPr>
            <sz val="9"/>
            <color indexed="81"/>
            <rFont val="Tahoma"/>
            <family val="2"/>
          </rPr>
          <t xml:space="preserve">
Medición en Numero o porcentaje del </t>
        </r>
      </text>
    </comment>
  </commentList>
</comments>
</file>

<file path=xl/sharedStrings.xml><?xml version="1.0" encoding="utf-8"?>
<sst xmlns="http://schemas.openxmlformats.org/spreadsheetml/2006/main" count="241" uniqueCount="145">
  <si>
    <t>Código: F.24.PO.DE</t>
  </si>
  <si>
    <t>Versión: 0.4</t>
  </si>
  <si>
    <t>Fecha: 27.07.18</t>
  </si>
  <si>
    <t>Página 1 de 1</t>
  </si>
  <si>
    <t>Nombre del Plan:</t>
  </si>
  <si>
    <t xml:space="preserve">Vigencia: </t>
  </si>
  <si>
    <t xml:space="preserve">1.Información  Base plan de Acción </t>
  </si>
  <si>
    <t>3. Información Recursos Financieros  (Cifras en Pesos COP)</t>
  </si>
  <si>
    <t>INDICADOR</t>
  </si>
  <si>
    <t>LOGRO</t>
  </si>
  <si>
    <t>FRECUENCIA</t>
  </si>
  <si>
    <t>RESPONSABLE</t>
  </si>
  <si>
    <t>PERIODO DE PLANIFICACION Y MEDICION (MENSUAL)</t>
  </si>
  <si>
    <t>AVANCE METAS</t>
  </si>
  <si>
    <t>DETALLE DE LA  EVIDENCIA</t>
  </si>
  <si>
    <t>NOTAS</t>
  </si>
  <si>
    <t>RECURSOS PROGRAMADOS TOTALES -  ACTUAL</t>
  </si>
  <si>
    <t>RECURSOS EJECUTADOS RECURSOS PROPIOS</t>
  </si>
  <si>
    <t>% EJECUTADO RECURSOS PROPIOS</t>
  </si>
  <si>
    <t>MES 1</t>
  </si>
  <si>
    <t>MES 2</t>
  </si>
  <si>
    <t>MES 3</t>
  </si>
  <si>
    <t>MES 4</t>
  </si>
  <si>
    <t>MES 5</t>
  </si>
  <si>
    <t>MES 6</t>
  </si>
  <si>
    <t>MES 7</t>
  </si>
  <si>
    <t>MES 8</t>
  </si>
  <si>
    <t>MES 9</t>
  </si>
  <si>
    <t>MES 10</t>
  </si>
  <si>
    <t>MES 11</t>
  </si>
  <si>
    <t>MES 12</t>
  </si>
  <si>
    <t>% CUMPLIMIENTO</t>
  </si>
  <si>
    <t>PLA</t>
  </si>
  <si>
    <t>RES</t>
  </si>
  <si>
    <t>FECHA:</t>
  </si>
  <si>
    <t>Rubros Presupuestales</t>
  </si>
  <si>
    <t>Recursos Propios</t>
  </si>
  <si>
    <t>Recursos Gestionados</t>
  </si>
  <si>
    <t xml:space="preserve">Recurso Humano </t>
  </si>
  <si>
    <t>Anual</t>
  </si>
  <si>
    <t>Trimestral</t>
  </si>
  <si>
    <t>PORCENTAJE DE CUMPLIMIENTO EN METAS</t>
  </si>
  <si>
    <t>TOTALES RECURSOS</t>
  </si>
  <si>
    <t xml:space="preserve">      </t>
  </si>
  <si>
    <t>Elaboró:</t>
  </si>
  <si>
    <t>Revisó:</t>
  </si>
  <si>
    <t>Fecha:</t>
  </si>
  <si>
    <t>METAS</t>
  </si>
  <si>
    <t xml:space="preserve">PLAN DE ACCIÓN ESTRATEGICO INSTITUCIONAL </t>
  </si>
  <si>
    <t>PLAN ESTRATEGICO DE TALENTO HUMANO</t>
  </si>
  <si>
    <t>No.</t>
  </si>
  <si>
    <t xml:space="preserve">PROCESO 
</t>
  </si>
  <si>
    <t xml:space="preserve">Fecha de corte
</t>
  </si>
  <si>
    <t>Planear, desarrollar y evaluar la Gestión del Talento Humano, a través de las estrategias establecidas para cada una de las etapas del ciclo de vida laboral de los servidores públicos, en el marco de las rutas que integran la dimensión del Talento Humano en MIPG, como centro del modelo, de tal manera que esto contribuya al mejoramiento de las capacidades, conocimientos, competencias y calidad de vida.</t>
  </si>
  <si>
    <t>ANUAL</t>
  </si>
  <si>
    <t>Subdirección Administrativa y Financiera</t>
  </si>
  <si>
    <t>Gestión del Talento humano</t>
  </si>
  <si>
    <t>Plan anual de vacantes y Plan de Previsión de Recursos Humanos que prevea y programe los recursos necesarios para proveer las vacantes mediante concurso</t>
  </si>
  <si>
    <t>Plan Institucional de Capacitación</t>
  </si>
  <si>
    <t>Plan de bienestar e incentivos</t>
  </si>
  <si>
    <t>Plan de seguridad y salud en el trabajo</t>
  </si>
  <si>
    <t>Monitoreo y seguimiento del SIGEP</t>
  </si>
  <si>
    <t>Evaluación de desempeño</t>
  </si>
  <si>
    <t>Inducción y reinducción</t>
  </si>
  <si>
    <t xml:space="preserve">Medición, análisis y mejoramiento del clima </t>
  </si>
  <si>
    <t>Inducciones realizadas/Personal Contratado</t>
  </si>
  <si>
    <t>Cuando aplique</t>
  </si>
  <si>
    <t>Mensual</t>
  </si>
  <si>
    <t>Semestral</t>
  </si>
  <si>
    <t>EVALUACIONES PARCIALES DE DESEMPEÑO APLICADAS A LOS 11 SERVIDORES DE CARRERA.</t>
  </si>
  <si>
    <t>Cada 2 Años</t>
  </si>
  <si>
    <t xml:space="preserve">Anual </t>
  </si>
  <si>
    <t>N° de Programas de desvinculación asistida realizados/ N° de Programas de desvinculación asistida planeados</t>
  </si>
  <si>
    <t>PROGRAMAS DE DESVICULACIÓN ASISTIDA.</t>
  </si>
  <si>
    <t xml:space="preserve">NOMBRE DEL PLAN </t>
  </si>
  <si>
    <t xml:space="preserve">PLAN ESTRATEGICO DE TALENTO HUMANO </t>
  </si>
  <si>
    <t>PROGRAMA
(Objetivos especificos)</t>
  </si>
  <si>
    <t>OBJETO DEL PLAN
(Objetivo General)</t>
  </si>
  <si>
    <t>Plan Estrategico de Talento Humano Públicado / Plan Estratégico de Talento Humano elaborado</t>
  </si>
  <si>
    <t>Hojas de Vida revisadas / Total de hojas de Vida disponibles</t>
  </si>
  <si>
    <t>N° de servidores que presentaron la Declaración Juramentada de Bienes y Rentas / Nº de servidores programados para declaración de Bienes y Rentas</t>
  </si>
  <si>
    <t xml:space="preserve">Sistema de evaluación de desempeño y de acuerdos de gestión adoptados mediante acto administrativo / Sistemas de evaluación de desempeño disponibles </t>
  </si>
  <si>
    <t>Nombramiento comisión de personal / Elección de comisión de personal programada</t>
  </si>
  <si>
    <t>Nº de nóminas pagadas / Nº nominas gestionadas</t>
  </si>
  <si>
    <t>Programas de reconocimiento de la trayectoria laboral adoptados / Programas de reconocimiento de trayectoria laboral elaborados</t>
  </si>
  <si>
    <t xml:space="preserve">Informe consolidado de razones de retiro / Nº de retiros en el periodo </t>
  </si>
  <si>
    <t>Registros de entrevistas de retiro y análisis agrupado / Nº de reritos del periodo</t>
  </si>
  <si>
    <t>Cifras sobre retiro de servidores clasificadas y analizadas / Nº de retiros del perido</t>
  </si>
  <si>
    <t xml:space="preserve">Nº Gestión de conocimiento generadas / Nº  Procedimientos por cargo </t>
  </si>
  <si>
    <t>Nº de seguimientos al Plan Estratégico de Gestión Humana ejecutados / Nº de seguimientos al Plan Estratégico de Gestión Humana programados</t>
  </si>
  <si>
    <t>Nº  informes final entregados del Plan de Estratégico de Gestión Humana generados / Nº de informes final entregados del Plan de Estratégico de Gestión Humana</t>
  </si>
  <si>
    <t>Contar con elementos que permitan la consecución de objetivos mendiante diversas actividades de cumplimiento periodico</t>
  </si>
  <si>
    <t>Contar con información real  relacionada a los diferentes servidores públicos</t>
  </si>
  <si>
    <t xml:space="preserve">Dar cumplimiento a lineamiestos establecidos por ley </t>
  </si>
  <si>
    <t xml:space="preserve">Contar con información real relacionada a la compensación monetaria para servidores públcios </t>
  </si>
  <si>
    <t xml:space="preserve">Contar con mediciones climaticas de ambiente laboral entre los diferentes niveles del Instituto </t>
  </si>
  <si>
    <t>Identificar los factores fundamentale spresentes en el retiro de servidores publicos.</t>
  </si>
  <si>
    <t xml:space="preserve">Establecer mecanismos que permitan retener conocimiento dentro del Instituto </t>
  </si>
  <si>
    <t xml:space="preserve">Estabelcer mecanismos de cumplimiento periodico de actividades </t>
  </si>
  <si>
    <t>Contar con metodos de información que permitan generar acciones de mejora continua</t>
  </si>
  <si>
    <t>Contar con personar capacitado en los diferentes niveles de la organización en los aspectos mas relevantes de la misma</t>
  </si>
  <si>
    <t>N° Evaluaciones de desempeño realizadas / Nº de funcionarios en carrera administrativa</t>
  </si>
  <si>
    <t>2.1.2.02.02.008 Servicios prestados a las empresas y servicios de producción </t>
  </si>
  <si>
    <t>Nº de encuestas de clima laboral realizadas / Nº de ecuestas de clima laboral programadas</t>
  </si>
  <si>
    <t>2. Realizar inducción a todo servidor público que se vincule a la entidad</t>
  </si>
  <si>
    <t>1. Diseñar la planeación estratégica del talento humano, que contemple:</t>
  </si>
  <si>
    <t>3. Verificar que se realice adecuadamente la evaluación de desempeño a los servidores de carrera administrativa, de acuerdo con la normatividad vigente</t>
  </si>
  <si>
    <t xml:space="preserve">4. Coordinar lo pertinente para que los servidores públicos presenten la declaración de bienes y rentas, registro de conflictos de interés y declaración del impuesto sobre la renta conforme a lo establecido en la ley 2013 de 2019. </t>
  </si>
  <si>
    <t>7. Adopción mediante acto administrativo del sistema de evaluación del desempeño y los acuerdos de gestión</t>
  </si>
  <si>
    <t>10. Tramitar la nómina y llevar los registros estadísticos correspondientes.</t>
  </si>
  <si>
    <t>11. Realizar mediciones de clima laboral (cada dos años máximo), y la correspondiente intervención de mejoramiento que permita corregir:
El conocimiento de la orientación organizacional
El estilo de dirección
La comunicación e integración
El trabajo en equipo
La capacidad profesional
El ambiente físico</t>
  </si>
  <si>
    <t>12. Contar con cifras de retiro de servidores y su correspondiente análisis por modalidad de retiro.</t>
  </si>
  <si>
    <t>13. Realizar entrevistas de retiro para identificar las razones por las que los servidores se retiran de la entidad.</t>
  </si>
  <si>
    <t>14. Elaborar un informe acerca de las razones de retiro que genere insumos para el plan de previsión del talento humano.</t>
  </si>
  <si>
    <t>15. Contar con programas de reconocimiento de la trayectoria laboral  y agradecimiento por el servicio prestado a las personas que se desvinculan</t>
  </si>
  <si>
    <t>16. Brindar apoyo sociolaboral y emocional a las personas que se desvinculan por pensión, por reestructuración o por finalización del nombramiento en provisionalidad, de manera que se les facilite enfrentar el cambio, mediante un Plan de Desvinculación Asistida</t>
  </si>
  <si>
    <t>17. Contar con mecanismos para transferir el conocimiento de los servidores que se retiran de la Entidad a quienes continúan vinculados</t>
  </si>
  <si>
    <t>18. Realizar seguimiento trimestral al cumplimiento de los componentes del plan Estratégico de Gestión Humana.</t>
  </si>
  <si>
    <t>19. Elaborar informe final de ejecución del plan Estratégico de Gestión Humana.</t>
  </si>
  <si>
    <t>2.1.1.01.01.001.01 Sueldo básico</t>
  </si>
  <si>
    <t>5. Revisión fisica de la historia laboral de cada servidor</t>
  </si>
  <si>
    <t>6. Revisar y verificar la información en el SIGEP de los diferentes servidores públicos</t>
  </si>
  <si>
    <t>N° de revisiones de hojas de vida revisadas y aprobadas/N° de contratistas</t>
  </si>
  <si>
    <t>N° hojas de vida revisadas y actualizadas/N° de servidores publicos activos</t>
  </si>
  <si>
    <t>9. Realizar la revisión o elecciones de los representantes de los empleados ante la comisión de personal y conformar la comisión</t>
  </si>
  <si>
    <t>Asistencia o comunicación de la inducción</t>
  </si>
  <si>
    <t>Declaración de Bienes y Rentas para personas naturales</t>
  </si>
  <si>
    <t>Informe de revisión de historias laborales</t>
  </si>
  <si>
    <t>Hoja de vida revisada y aprobada en SIGEP</t>
  </si>
  <si>
    <t>Acto administrativo de adopción sistema tipo Evaluación de Desempeño</t>
  </si>
  <si>
    <t xml:space="preserve">Acto administrativo de conformación de Comisión de Personal </t>
  </si>
  <si>
    <t>Registro de nomina canceladas (Nominas firmas o CE de pago de nomina)</t>
  </si>
  <si>
    <t xml:space="preserve">Cuestionario de Clima laboral:
- Análisis de resultados
- Informe estrategias de intervensión. </t>
  </si>
  <si>
    <t>Registros de entrevistas de retiro (Si aplica)</t>
  </si>
  <si>
    <t>Informe consolidado de razones de retiro (Si aplica)</t>
  </si>
  <si>
    <t xml:space="preserve">Programa de reconocimiento de historia laboral </t>
  </si>
  <si>
    <t>Mecanismo implementado para gestionar el conocimiento en la entidad</t>
  </si>
  <si>
    <t>Seguimiento trimestal al Plan</t>
  </si>
  <si>
    <t xml:space="preserve">Informe final de ejecución del Plan </t>
  </si>
  <si>
    <t xml:space="preserve">Contar con una planta de funcionarios competentes y estrategicamente aptos para el cargo </t>
  </si>
  <si>
    <t>META 2024</t>
  </si>
  <si>
    <t>2.Información de Gestión de Metas año 2024</t>
  </si>
  <si>
    <t>DETALLE RECURSOS PROGRAMADOS - 2024</t>
  </si>
  <si>
    <t>DETALLE DE RECURSOS EJECUTADOS - 2024</t>
  </si>
  <si>
    <t>MARITZA GOMEZ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</si>
</sst>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quot;$&quot;\ * #,##0.00_-;\-&quot;$&quot;\ * #,##0.00_-;_-&quot;$&quot;\ * &quot;-&quot;??_-;_-@_-"/>
    <numFmt numFmtId="166" formatCode="_-* #,##0.00\ _€_-;\-* #,##0.00\ _€_-;_-* &quot;-&quot;??\ _€_-;_-@_-"/>
    <numFmt numFmtId="167" formatCode="0.0%"/>
    <numFmt numFmtId="168" formatCode="&quot;$&quot;\ #,##0"/>
    <numFmt numFmtId="169" formatCode="_(* #,##0_);_(* \(#,##0\);_(* &quot;-&quot;??_);_(@_)"/>
    <numFmt numFmtId="170" formatCode="[$-C0A]d\-mmm\-yy;@"/>
  </numFmts>
  <fonts count="14">
    <font>
      <sz val="11"/>
      <color theme="1"/>
      <name val="Calibri"/>
      <family val="2"/>
      <scheme val="minor"/>
    </font>
    <font>
      <sz val="11"/>
      <color theme="1"/>
      <name val="Calibri"/>
      <family val="2"/>
      <scheme val="minor"/>
    </font>
    <font>
      <b/>
      <sz val="10"/>
      <color theme="1"/>
      <name val="Arial Narrow"/>
      <family val="2"/>
    </font>
    <font>
      <b/>
      <sz val="10"/>
      <name val="Arial Narrow"/>
      <family val="2"/>
    </font>
    <font>
      <sz val="11"/>
      <color theme="1"/>
      <name val="Arial"/>
      <family val="2"/>
    </font>
    <font>
      <sz val="10"/>
      <name val="Arial Narrow"/>
      <family val="2"/>
    </font>
    <font>
      <b/>
      <u/>
      <sz val="10"/>
      <color theme="1"/>
      <name val="Arial Narrow"/>
      <family val="2"/>
    </font>
    <font>
      <b/>
      <sz val="10"/>
      <color theme="0"/>
      <name val="Arial Narrow"/>
      <family val="2"/>
    </font>
    <font>
      <b/>
      <sz val="9"/>
      <color indexed="81"/>
      <name val="Tahoma"/>
      <family val="2"/>
    </font>
    <font>
      <sz val="9"/>
      <color indexed="81"/>
      <name val="Tahoma"/>
      <family val="2"/>
    </font>
    <font>
      <sz val="11"/>
      <name val="Arial Narrow"/>
      <family val="2"/>
    </font>
    <font>
      <sz val="10"/>
      <name val="Arial"/>
      <family val="2"/>
    </font>
    <font>
      <sz val="10"/>
      <color indexed="8"/>
      <name val="Zurich BT"/>
      <family val="2"/>
    </font>
    <font>
      <b/>
      <sz val="9"/>
      <color theme="1"/>
      <name val="Arial Narrow"/>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7" tint="0.59999389629810485"/>
        <bgColor indexed="64"/>
      </patternFill>
    </fill>
  </fills>
  <borders count="3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8">
    <xf numFmtId="0" fontId="0" fillId="0" borderId="0"/>
    <xf numFmtId="9" fontId="1" fillId="0" borderId="0" applyFont="0" applyFill="0" applyBorder="0" applyAlignment="0" applyProtection="0"/>
    <xf numFmtId="164" fontId="4" fillId="0" borderId="0" applyFont="0" applyFill="0" applyBorder="0" applyAlignment="0" applyProtection="0"/>
    <xf numFmtId="0" fontId="1" fillId="0" borderId="0"/>
    <xf numFmtId="0" fontId="11" fillId="0" borderId="0"/>
    <xf numFmtId="165" fontId="1" fillId="0" borderId="0" applyFont="0" applyFill="0" applyBorder="0" applyAlignment="0" applyProtection="0"/>
    <xf numFmtId="168" fontId="11" fillId="0" borderId="0"/>
    <xf numFmtId="166" fontId="12" fillId="0" borderId="0" applyFont="0" applyFill="0" applyBorder="0" applyAlignment="0" applyProtection="0"/>
  </cellStyleXfs>
  <cellXfs count="194">
    <xf numFmtId="0" fontId="0" fillId="0" borderId="0" xfId="0"/>
    <xf numFmtId="0" fontId="2" fillId="2" borderId="0" xfId="0" applyFont="1" applyFill="1" applyAlignment="1">
      <alignment horizontal="center" vertical="center"/>
    </xf>
    <xf numFmtId="0" fontId="2" fillId="2" borderId="0" xfId="0" applyFont="1" applyFill="1" applyAlignment="1">
      <alignment horizontal="center" vertical="center" wrapText="1"/>
    </xf>
    <xf numFmtId="167" fontId="2" fillId="2" borderId="0" xfId="0" applyNumberFormat="1" applyFont="1" applyFill="1" applyAlignment="1">
      <alignment horizontal="center" vertical="center"/>
    </xf>
    <xf numFmtId="168" fontId="2" fillId="2" borderId="0" xfId="0" applyNumberFormat="1" applyFont="1" applyFill="1" applyAlignment="1">
      <alignment horizontal="center" vertical="center"/>
    </xf>
    <xf numFmtId="10" fontId="2" fillId="2" borderId="0" xfId="0" applyNumberFormat="1" applyFont="1" applyFill="1" applyAlignment="1">
      <alignment horizontal="center" vertical="center"/>
    </xf>
    <xf numFmtId="0" fontId="3" fillId="4" borderId="17" xfId="0" applyFont="1" applyFill="1" applyBorder="1" applyAlignment="1">
      <alignment horizontal="center" vertical="center"/>
    </xf>
    <xf numFmtId="167" fontId="3" fillId="4" borderId="17" xfId="0" applyNumberFormat="1" applyFont="1" applyFill="1" applyBorder="1" applyAlignment="1">
      <alignment horizontal="center" vertical="center" wrapText="1"/>
    </xf>
    <xf numFmtId="0" fontId="2" fillId="2" borderId="0" xfId="0" applyFont="1" applyFill="1" applyAlignment="1" applyProtection="1">
      <alignment horizontal="center" vertical="center" wrapText="1"/>
      <protection locked="0"/>
    </xf>
    <xf numFmtId="9" fontId="3" fillId="7" borderId="17" xfId="1"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6" borderId="17" xfId="0" applyFont="1" applyFill="1" applyBorder="1" applyAlignment="1">
      <alignment horizontal="center" vertical="center" wrapText="1"/>
    </xf>
    <xf numFmtId="9" fontId="3" fillId="4" borderId="17" xfId="1" applyFont="1" applyFill="1" applyBorder="1" applyAlignment="1">
      <alignment horizontal="center" vertical="center" wrapText="1"/>
    </xf>
    <xf numFmtId="168" fontId="5" fillId="4" borderId="17" xfId="0" applyNumberFormat="1" applyFont="1" applyFill="1" applyBorder="1" applyAlignment="1">
      <alignment horizontal="center" vertical="center"/>
    </xf>
    <xf numFmtId="168" fontId="3" fillId="4" borderId="17" xfId="0" applyNumberFormat="1" applyFont="1" applyFill="1" applyBorder="1" applyAlignment="1">
      <alignment horizontal="center" vertical="center" wrapText="1"/>
    </xf>
    <xf numFmtId="168" fontId="3" fillId="7" borderId="17" xfId="0" applyNumberFormat="1" applyFont="1" applyFill="1" applyBorder="1" applyAlignment="1">
      <alignment horizontal="center" vertical="center" wrapText="1"/>
    </xf>
    <xf numFmtId="9" fontId="3" fillId="7" borderId="21" xfId="0" applyNumberFormat="1" applyFont="1" applyFill="1" applyBorder="1" applyAlignment="1">
      <alignment horizontal="center" vertical="center" wrapText="1"/>
    </xf>
    <xf numFmtId="0" fontId="3" fillId="2" borderId="0" xfId="0" applyFont="1" applyFill="1" applyAlignment="1">
      <alignment vertical="center"/>
    </xf>
    <xf numFmtId="0" fontId="6" fillId="2" borderId="0" xfId="0" applyFont="1" applyFill="1" applyAlignment="1">
      <alignment horizontal="center" vertical="center"/>
    </xf>
    <xf numFmtId="3" fontId="5" fillId="0" borderId="0" xfId="0" applyNumberFormat="1" applyFont="1" applyAlignment="1" applyProtection="1">
      <alignment horizontal="left" wrapText="1"/>
      <protection locked="0"/>
    </xf>
    <xf numFmtId="168" fontId="2" fillId="2" borderId="0" xfId="0" applyNumberFormat="1" applyFont="1" applyFill="1" applyAlignment="1">
      <alignment wrapText="1"/>
    </xf>
    <xf numFmtId="0" fontId="7" fillId="2" borderId="0" xfId="0" applyFont="1" applyFill="1" applyAlignment="1">
      <alignment horizontal="left" wrapText="1"/>
    </xf>
    <xf numFmtId="0" fontId="7" fillId="2" borderId="0" xfId="0" applyFont="1" applyFill="1" applyAlignment="1">
      <alignment horizontal="center" wrapText="1"/>
    </xf>
    <xf numFmtId="168" fontId="7" fillId="2" borderId="0" xfId="0" applyNumberFormat="1" applyFont="1" applyFill="1" applyAlignment="1">
      <alignment horizontal="center" vertical="center"/>
    </xf>
    <xf numFmtId="168" fontId="7" fillId="2" borderId="0" xfId="0" applyNumberFormat="1" applyFont="1" applyFill="1" applyAlignment="1">
      <alignment horizontal="left" wrapText="1"/>
    </xf>
    <xf numFmtId="168" fontId="7" fillId="2" borderId="0" xfId="0" applyNumberFormat="1" applyFont="1" applyFill="1" applyAlignment="1">
      <alignment horizontal="right" wrapText="1"/>
    </xf>
    <xf numFmtId="0" fontId="5" fillId="2" borderId="17" xfId="0" applyFont="1" applyFill="1" applyBorder="1" applyAlignment="1">
      <alignment vertical="center" wrapText="1"/>
    </xf>
    <xf numFmtId="0" fontId="5" fillId="2" borderId="27" xfId="0" applyFont="1" applyFill="1" applyBorder="1" applyAlignment="1">
      <alignment horizontal="center" vertical="center" wrapText="1"/>
    </xf>
    <xf numFmtId="0" fontId="5" fillId="4" borderId="17" xfId="0" applyFont="1" applyFill="1" applyBorder="1" applyAlignment="1">
      <alignment horizontal="center" vertical="center" wrapText="1"/>
    </xf>
    <xf numFmtId="168" fontId="5" fillId="4" borderId="27" xfId="0" applyNumberFormat="1" applyFont="1" applyFill="1" applyBorder="1" applyAlignment="1">
      <alignment horizontal="center" vertical="center"/>
    </xf>
    <xf numFmtId="168" fontId="3" fillId="7" borderId="27" xfId="0" applyNumberFormat="1" applyFont="1" applyFill="1" applyBorder="1" applyAlignment="1">
      <alignment horizontal="center" vertical="center" wrapText="1"/>
    </xf>
    <xf numFmtId="9" fontId="3" fillId="7" borderId="31" xfId="0" applyNumberFormat="1" applyFont="1" applyFill="1" applyBorder="1" applyAlignment="1">
      <alignment horizontal="center" vertical="center" wrapText="1"/>
    </xf>
    <xf numFmtId="0" fontId="2" fillId="2" borderId="11" xfId="0" applyFont="1" applyFill="1" applyBorder="1" applyAlignment="1">
      <alignment horizontal="center" vertical="center"/>
    </xf>
    <xf numFmtId="169" fontId="3" fillId="4" borderId="17" xfId="2" applyNumberFormat="1" applyFont="1" applyFill="1" applyBorder="1" applyAlignment="1">
      <alignment horizontal="center" vertical="center" wrapText="1"/>
    </xf>
    <xf numFmtId="170" fontId="3" fillId="4" borderId="17" xfId="0" applyNumberFormat="1" applyFont="1" applyFill="1" applyBorder="1" applyAlignment="1">
      <alignment horizontal="center" vertical="center" wrapText="1"/>
    </xf>
    <xf numFmtId="1" fontId="3" fillId="5" borderId="17" xfId="0" applyNumberFormat="1" applyFont="1" applyFill="1" applyBorder="1" applyAlignment="1">
      <alignment horizontal="center" vertical="center" wrapText="1"/>
    </xf>
    <xf numFmtId="0" fontId="3" fillId="6" borderId="27" xfId="0" applyFont="1" applyFill="1" applyBorder="1" applyAlignment="1">
      <alignment horizontal="center" vertical="center" wrapText="1"/>
    </xf>
    <xf numFmtId="0" fontId="5" fillId="2" borderId="17" xfId="0" applyFont="1" applyFill="1" applyBorder="1" applyAlignment="1">
      <alignment horizontal="left" vertical="center" wrapText="1"/>
    </xf>
    <xf numFmtId="0" fontId="3" fillId="6" borderId="20"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2" borderId="17" xfId="0" applyFont="1" applyFill="1" applyBorder="1" applyAlignment="1">
      <alignment horizontal="center" vertical="center" wrapText="1"/>
    </xf>
    <xf numFmtId="1" fontId="3" fillId="6" borderId="17" xfId="0" applyNumberFormat="1" applyFont="1" applyFill="1" applyBorder="1" applyAlignment="1">
      <alignment horizontal="center" vertical="center" wrapText="1"/>
    </xf>
    <xf numFmtId="9" fontId="3" fillId="2" borderId="17" xfId="0" applyNumberFormat="1" applyFont="1" applyFill="1" applyBorder="1" applyAlignment="1">
      <alignment horizontal="center" vertical="center" wrapText="1"/>
    </xf>
    <xf numFmtId="0" fontId="3" fillId="6" borderId="17" xfId="1" applyNumberFormat="1" applyFont="1" applyFill="1" applyBorder="1" applyAlignment="1">
      <alignment horizontal="center" vertical="center" wrapText="1"/>
    </xf>
    <xf numFmtId="0" fontId="3" fillId="7" borderId="17" xfId="1" applyNumberFormat="1" applyFont="1" applyFill="1" applyBorder="1" applyAlignment="1">
      <alignment horizontal="center" vertical="center" wrapText="1"/>
    </xf>
    <xf numFmtId="0" fontId="5" fillId="4" borderId="24" xfId="0" applyFont="1" applyFill="1" applyBorder="1" applyAlignment="1">
      <alignment horizontal="left" vertical="center" wrapText="1"/>
    </xf>
    <xf numFmtId="9" fontId="3" fillId="6" borderId="17" xfId="0" applyNumberFormat="1" applyFont="1" applyFill="1" applyBorder="1" applyAlignment="1">
      <alignment horizontal="center" vertical="center" wrapText="1"/>
    </xf>
    <xf numFmtId="9" fontId="3" fillId="6" borderId="17" xfId="1" applyFont="1" applyFill="1" applyBorder="1" applyAlignment="1">
      <alignment horizontal="center" vertical="center" wrapText="1"/>
    </xf>
    <xf numFmtId="9" fontId="3" fillId="7" borderId="17" xfId="0" applyNumberFormat="1" applyFont="1" applyFill="1" applyBorder="1" applyAlignment="1">
      <alignment horizontal="center" vertical="center" wrapText="1"/>
    </xf>
    <xf numFmtId="0" fontId="3" fillId="7" borderId="27" xfId="0" applyFont="1" applyFill="1" applyBorder="1" applyAlignment="1">
      <alignment horizontal="center" vertical="center" wrapText="1"/>
    </xf>
    <xf numFmtId="0" fontId="5" fillId="4" borderId="33" xfId="0" applyFont="1" applyFill="1" applyBorder="1" applyAlignment="1">
      <alignment horizontal="left" vertical="center" wrapText="1"/>
    </xf>
    <xf numFmtId="0" fontId="5" fillId="2" borderId="27" xfId="0" applyFont="1" applyFill="1" applyBorder="1" applyAlignment="1">
      <alignment horizontal="left" vertical="center" wrapText="1"/>
    </xf>
    <xf numFmtId="9" fontId="3" fillId="4" borderId="27" xfId="1" applyFont="1" applyFill="1" applyBorder="1" applyAlignment="1">
      <alignment horizontal="center" vertical="center" wrapText="1"/>
    </xf>
    <xf numFmtId="0" fontId="5" fillId="4" borderId="27" xfId="0" applyFont="1" applyFill="1" applyBorder="1" applyAlignment="1">
      <alignment horizontal="left" vertical="center" wrapText="1"/>
    </xf>
    <xf numFmtId="168" fontId="3" fillId="4" borderId="27" xfId="0" applyNumberFormat="1" applyFont="1" applyFill="1" applyBorder="1" applyAlignment="1">
      <alignment horizontal="center" vertical="center" wrapText="1"/>
    </xf>
    <xf numFmtId="0" fontId="5" fillId="4" borderId="17" xfId="0" applyFont="1" applyFill="1" applyBorder="1" applyAlignment="1">
      <alignment horizontal="left" vertical="center" wrapText="1"/>
    </xf>
    <xf numFmtId="0" fontId="3" fillId="2" borderId="0" xfId="0" applyFont="1" applyFill="1" applyAlignment="1">
      <alignment horizontal="left" vertical="center"/>
    </xf>
    <xf numFmtId="0" fontId="10" fillId="2" borderId="17" xfId="0" applyFont="1" applyFill="1" applyBorder="1" applyAlignment="1">
      <alignment horizontal="center" vertical="center" wrapText="1"/>
    </xf>
    <xf numFmtId="0" fontId="13" fillId="2" borderId="9" xfId="0" applyFont="1" applyFill="1" applyBorder="1" applyAlignment="1">
      <alignment horizontal="left" vertical="center"/>
    </xf>
    <xf numFmtId="0" fontId="13"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169" fontId="3" fillId="3" borderId="17" xfId="2" applyNumberFormat="1"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xf>
    <xf numFmtId="0" fontId="3" fillId="5" borderId="13" xfId="0" applyFont="1" applyFill="1" applyBorder="1" applyAlignment="1">
      <alignment horizontal="center" vertical="center" wrapText="1"/>
    </xf>
    <xf numFmtId="0" fontId="3" fillId="5" borderId="17" xfId="0" applyFont="1" applyFill="1" applyBorder="1" applyAlignment="1">
      <alignment horizontal="center" vertical="center" wrapText="1"/>
    </xf>
    <xf numFmtId="1" fontId="3" fillId="5" borderId="17" xfId="0" applyNumberFormat="1" applyFont="1" applyFill="1" applyBorder="1" applyAlignment="1">
      <alignment horizontal="center" vertical="center" wrapText="1"/>
    </xf>
    <xf numFmtId="10" fontId="3" fillId="5" borderId="21" xfId="0" applyNumberFormat="1" applyFont="1" applyFill="1" applyBorder="1" applyAlignment="1">
      <alignment horizontal="center" vertical="center" wrapText="1"/>
    </xf>
    <xf numFmtId="169" fontId="3" fillId="4" borderId="17" xfId="2" applyNumberFormat="1" applyFont="1" applyFill="1" applyBorder="1" applyAlignment="1">
      <alignment horizontal="center" vertical="center" wrapText="1"/>
    </xf>
    <xf numFmtId="0" fontId="3" fillId="4" borderId="17" xfId="0" applyFont="1" applyFill="1" applyBorder="1" applyAlignment="1">
      <alignment horizontal="center" vertical="center" textRotation="90"/>
    </xf>
    <xf numFmtId="9" fontId="3" fillId="7" borderId="20" xfId="1" applyFont="1" applyFill="1" applyBorder="1" applyAlignment="1">
      <alignment horizontal="center" vertical="center" wrapText="1"/>
    </xf>
    <xf numFmtId="9" fontId="3" fillId="7" borderId="29" xfId="1"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5" fillId="2" borderId="17" xfId="0" applyFont="1" applyFill="1" applyBorder="1" applyAlignment="1">
      <alignment horizontal="center" vertical="center" wrapText="1"/>
    </xf>
    <xf numFmtId="169" fontId="3" fillId="4" borderId="17" xfId="2" applyNumberFormat="1" applyFont="1" applyFill="1" applyBorder="1" applyAlignment="1">
      <alignment horizontal="center" vertical="center" textRotation="45" wrapText="1"/>
    </xf>
    <xf numFmtId="169" fontId="3" fillId="3" borderId="16" xfId="2" applyNumberFormat="1" applyFont="1" applyFill="1" applyBorder="1" applyAlignment="1">
      <alignment horizontal="center" vertical="center" wrapText="1"/>
    </xf>
    <xf numFmtId="169" fontId="3" fillId="3" borderId="18" xfId="2" applyNumberFormat="1" applyFont="1" applyFill="1" applyBorder="1" applyAlignment="1">
      <alignment horizontal="center" vertical="center" wrapText="1"/>
    </xf>
    <xf numFmtId="169" fontId="3" fillId="3" borderId="19" xfId="2" applyNumberFormat="1"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9" xfId="0" applyFont="1" applyFill="1" applyBorder="1" applyAlignment="1">
      <alignment horizontal="center" vertical="center" wrapText="1"/>
    </xf>
    <xf numFmtId="9" fontId="3" fillId="4" borderId="20" xfId="1" applyFont="1" applyFill="1" applyBorder="1" applyAlignment="1">
      <alignment horizontal="center" vertical="center" wrapText="1"/>
    </xf>
    <xf numFmtId="9" fontId="3" fillId="4" borderId="29" xfId="1" applyFont="1" applyFill="1" applyBorder="1" applyAlignment="1">
      <alignment horizontal="center" vertical="center" wrapText="1"/>
    </xf>
    <xf numFmtId="168" fontId="3" fillId="7" borderId="20" xfId="0" applyNumberFormat="1" applyFont="1" applyFill="1" applyBorder="1" applyAlignment="1">
      <alignment horizontal="center" vertical="center" wrapText="1"/>
    </xf>
    <xf numFmtId="168" fontId="3" fillId="7" borderId="29" xfId="0" applyNumberFormat="1" applyFont="1" applyFill="1" applyBorder="1" applyAlignment="1">
      <alignment horizontal="center" vertical="center" wrapText="1"/>
    </xf>
    <xf numFmtId="9" fontId="3" fillId="7" borderId="25" xfId="0" applyNumberFormat="1" applyFont="1" applyFill="1" applyBorder="1" applyAlignment="1">
      <alignment horizontal="center" vertical="center" wrapText="1"/>
    </xf>
    <xf numFmtId="9" fontId="3" fillId="7" borderId="30" xfId="0" applyNumberFormat="1" applyFont="1" applyFill="1" applyBorder="1" applyAlignment="1">
      <alignment horizontal="center" vertical="center" wrapText="1"/>
    </xf>
    <xf numFmtId="168" fontId="5" fillId="4" borderId="20" xfId="0" applyNumberFormat="1" applyFont="1" applyFill="1" applyBorder="1" applyAlignment="1">
      <alignment horizontal="center" vertical="center"/>
    </xf>
    <xf numFmtId="168" fontId="5" fillId="4" borderId="29" xfId="0" applyNumberFormat="1" applyFont="1" applyFill="1" applyBorder="1" applyAlignment="1">
      <alignment horizontal="center" vertical="center"/>
    </xf>
    <xf numFmtId="168" fontId="3" fillId="4" borderId="20" xfId="0" applyNumberFormat="1" applyFont="1" applyFill="1" applyBorder="1" applyAlignment="1">
      <alignment horizontal="center" vertical="center" wrapText="1"/>
    </xf>
    <xf numFmtId="168" fontId="3" fillId="4" borderId="29" xfId="0" applyNumberFormat="1"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5" fillId="2" borderId="27" xfId="0" applyFont="1" applyFill="1" applyBorder="1" applyAlignment="1">
      <alignment horizontal="center" vertical="center" wrapText="1"/>
    </xf>
    <xf numFmtId="9" fontId="3" fillId="7" borderId="27" xfId="1" applyFont="1" applyFill="1" applyBorder="1" applyAlignment="1">
      <alignment horizontal="center" vertical="center" wrapText="1"/>
    </xf>
    <xf numFmtId="0" fontId="3" fillId="7" borderId="27" xfId="0" applyFont="1" applyFill="1" applyBorder="1" applyAlignment="1">
      <alignment horizontal="center" vertical="center" wrapText="1"/>
    </xf>
    <xf numFmtId="9" fontId="3" fillId="4" borderId="27" xfId="1" applyFont="1" applyFill="1" applyBorder="1" applyAlignment="1">
      <alignment horizontal="center" vertical="center" wrapText="1"/>
    </xf>
    <xf numFmtId="9" fontId="3" fillId="7" borderId="31"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68" fontId="5" fillId="4" borderId="27" xfId="0" applyNumberFormat="1" applyFont="1" applyFill="1" applyBorder="1" applyAlignment="1">
      <alignment horizontal="center" vertical="center"/>
    </xf>
    <xf numFmtId="168" fontId="3" fillId="4" borderId="27" xfId="0" applyNumberFormat="1" applyFont="1" applyFill="1" applyBorder="1" applyAlignment="1">
      <alignment horizontal="center" vertical="center" wrapText="1"/>
    </xf>
    <xf numFmtId="168" fontId="3" fillId="7" borderId="27" xfId="0" applyNumberFormat="1" applyFont="1" applyFill="1" applyBorder="1" applyAlignment="1">
      <alignment horizontal="center" vertical="center" wrapText="1"/>
    </xf>
    <xf numFmtId="0" fontId="3" fillId="4" borderId="27" xfId="0" applyFont="1" applyFill="1" applyBorder="1" applyAlignment="1">
      <alignment horizontal="center" vertical="center" wrapText="1"/>
    </xf>
    <xf numFmtId="9" fontId="3" fillId="2" borderId="5" xfId="1" applyFont="1" applyFill="1" applyBorder="1" applyAlignment="1">
      <alignment horizontal="center" vertical="center"/>
    </xf>
    <xf numFmtId="9" fontId="3" fillId="2" borderId="7" xfId="1" applyFont="1" applyFill="1" applyBorder="1" applyAlignment="1">
      <alignment horizontal="center" vertical="center"/>
    </xf>
    <xf numFmtId="0" fontId="6" fillId="2" borderId="0" xfId="0" applyFont="1" applyFill="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3" xfId="0" applyFont="1" applyFill="1" applyBorder="1" applyAlignment="1">
      <alignment horizontal="center" vertical="center"/>
    </xf>
    <xf numFmtId="9" fontId="3" fillId="2" borderId="32" xfId="1" applyFont="1" applyFill="1" applyBorder="1" applyAlignment="1">
      <alignment horizontal="center" vertical="center"/>
    </xf>
    <xf numFmtId="0" fontId="2" fillId="2" borderId="0" xfId="0" applyFont="1" applyFill="1" applyAlignment="1">
      <alignment horizontal="center" vertical="center" wrapText="1"/>
    </xf>
    <xf numFmtId="17" fontId="2" fillId="2" borderId="10" xfId="0" applyNumberFormat="1" applyFont="1" applyFill="1" applyBorder="1" applyAlignment="1">
      <alignment horizontal="left" vertical="center" wrapText="1"/>
    </xf>
    <xf numFmtId="0" fontId="5" fillId="4" borderId="33"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2" fillId="2" borderId="9" xfId="0" applyFont="1" applyFill="1" applyBorder="1" applyAlignment="1">
      <alignment horizontal="right" vertical="center"/>
    </xf>
    <xf numFmtId="0" fontId="2" fillId="2" borderId="10" xfId="0" applyFont="1" applyFill="1" applyBorder="1" applyAlignment="1">
      <alignment horizontal="right" vertical="center"/>
    </xf>
    <xf numFmtId="0" fontId="3" fillId="3" borderId="12"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3" xfId="0" applyFont="1" applyFill="1" applyBorder="1" applyAlignment="1">
      <alignment horizontal="center" vertical="center"/>
    </xf>
    <xf numFmtId="0" fontId="3" fillId="4"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168" fontId="2" fillId="2" borderId="1" xfId="0" applyNumberFormat="1" applyFont="1" applyFill="1" applyBorder="1" applyAlignment="1">
      <alignment horizontal="left" vertical="center"/>
    </xf>
    <xf numFmtId="168" fontId="2" fillId="2" borderId="3" xfId="0" applyNumberFormat="1" applyFont="1" applyFill="1" applyBorder="1" applyAlignment="1">
      <alignment horizontal="left" vertical="center"/>
    </xf>
    <xf numFmtId="168" fontId="2" fillId="2" borderId="2" xfId="0" applyNumberFormat="1" applyFont="1" applyFill="1" applyBorder="1" applyAlignment="1">
      <alignment horizontal="left" vertical="center"/>
    </xf>
    <xf numFmtId="168" fontId="2" fillId="2" borderId="9" xfId="0" applyNumberFormat="1" applyFont="1" applyFill="1" applyBorder="1" applyAlignment="1">
      <alignment horizontal="left" vertical="center"/>
    </xf>
    <xf numFmtId="168" fontId="2" fillId="2" borderId="10" xfId="0" applyNumberFormat="1" applyFont="1" applyFill="1" applyBorder="1" applyAlignment="1">
      <alignment horizontal="left" vertical="center"/>
    </xf>
    <xf numFmtId="168" fontId="2" fillId="2" borderId="11" xfId="0" applyNumberFormat="1" applyFont="1" applyFill="1" applyBorder="1" applyAlignment="1">
      <alignment horizontal="left" vertical="center"/>
    </xf>
    <xf numFmtId="0" fontId="3" fillId="4" borderId="17" xfId="0" applyFont="1" applyFill="1" applyBorder="1" applyAlignment="1">
      <alignment horizontal="center" vertical="center"/>
    </xf>
    <xf numFmtId="0" fontId="3" fillId="4" borderId="33"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5" fillId="2" borderId="24"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3" fillId="2" borderId="17" xfId="0" applyFont="1" applyFill="1" applyBorder="1" applyAlignment="1">
      <alignment horizontal="center" vertical="center" wrapText="1"/>
    </xf>
    <xf numFmtId="4" fontId="3" fillId="2" borderId="17" xfId="0" applyNumberFormat="1" applyFont="1" applyFill="1" applyBorder="1" applyAlignment="1">
      <alignment horizontal="center" vertical="center" textRotation="90" wrapText="1"/>
    </xf>
    <xf numFmtId="0" fontId="5" fillId="2" borderId="35" xfId="0" applyFont="1" applyFill="1" applyBorder="1" applyAlignment="1">
      <alignment horizontal="left" vertical="center" wrapText="1"/>
    </xf>
    <xf numFmtId="169" fontId="3" fillId="4" borderId="17" xfId="2" applyNumberFormat="1" applyFont="1" applyFill="1" applyBorder="1" applyAlignment="1">
      <alignment horizontal="center" vertical="center" textRotation="30" wrapText="1"/>
    </xf>
    <xf numFmtId="169" fontId="3" fillId="4" borderId="27" xfId="2" applyNumberFormat="1" applyFont="1" applyFill="1" applyBorder="1" applyAlignment="1">
      <alignment horizontal="center" vertical="center" wrapText="1"/>
    </xf>
    <xf numFmtId="169" fontId="3" fillId="4" borderId="20" xfId="2" applyNumberFormat="1" applyFont="1" applyFill="1" applyBorder="1" applyAlignment="1">
      <alignment horizontal="center" vertical="center" wrapText="1"/>
    </xf>
    <xf numFmtId="169" fontId="3" fillId="4" borderId="29" xfId="2" applyNumberFormat="1" applyFont="1" applyFill="1" applyBorder="1" applyAlignment="1">
      <alignment horizontal="center" vertical="center" wrapText="1"/>
    </xf>
    <xf numFmtId="169" fontId="3" fillId="3" borderId="33" xfId="2" applyNumberFormat="1" applyFont="1" applyFill="1" applyBorder="1" applyAlignment="1">
      <alignment horizontal="center" vertical="center" wrapText="1"/>
    </xf>
    <xf numFmtId="169" fontId="3" fillId="3" borderId="26" xfId="2" applyNumberFormat="1" applyFont="1" applyFill="1" applyBorder="1" applyAlignment="1">
      <alignment horizontal="center" vertical="center" wrapText="1"/>
    </xf>
    <xf numFmtId="169" fontId="3" fillId="3" borderId="34" xfId="2" applyNumberFormat="1" applyFont="1" applyFill="1" applyBorder="1" applyAlignment="1">
      <alignment horizontal="center" vertical="center" wrapText="1"/>
    </xf>
    <xf numFmtId="169" fontId="3" fillId="3" borderId="28" xfId="2" applyNumberFormat="1"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2" borderId="33"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4" borderId="17" xfId="0" applyFont="1" applyFill="1" applyBorder="1" applyAlignment="1">
      <alignment horizontal="center" vertical="center"/>
    </xf>
    <xf numFmtId="0" fontId="5" fillId="2" borderId="24" xfId="0" applyFont="1" applyFill="1" applyBorder="1" applyAlignment="1">
      <alignment vertical="center" wrapText="1"/>
    </xf>
    <xf numFmtId="0" fontId="5" fillId="2" borderId="22" xfId="0" applyFont="1" applyFill="1" applyBorder="1" applyAlignment="1">
      <alignment vertical="center" wrapText="1"/>
    </xf>
    <xf numFmtId="168" fontId="3" fillId="2" borderId="0" xfId="0" applyNumberFormat="1" applyFont="1" applyFill="1" applyAlignment="1">
      <alignment horizontal="center" vertical="center"/>
    </xf>
    <xf numFmtId="168" fontId="3" fillId="2" borderId="8" xfId="0" applyNumberFormat="1" applyFont="1" applyFill="1" applyBorder="1" applyAlignment="1">
      <alignment horizontal="center" vertical="center"/>
    </xf>
    <xf numFmtId="0" fontId="3" fillId="2" borderId="4" xfId="0" applyFont="1" applyFill="1" applyBorder="1" applyAlignment="1">
      <alignment horizontal="right" vertical="center"/>
    </xf>
    <xf numFmtId="0" fontId="3" fillId="2" borderId="0" xfId="0" applyFont="1" applyFill="1" applyAlignment="1">
      <alignment horizontal="right" vertical="center"/>
    </xf>
    <xf numFmtId="0" fontId="3" fillId="2" borderId="19" xfId="0" applyFont="1" applyFill="1" applyBorder="1" applyAlignment="1">
      <alignment horizontal="right" vertical="center"/>
    </xf>
    <xf numFmtId="0" fontId="3" fillId="2" borderId="6" xfId="0" applyFont="1" applyFill="1" applyBorder="1" applyAlignment="1">
      <alignment horizontal="right" vertical="center"/>
    </xf>
    <xf numFmtId="0" fontId="3" fillId="2" borderId="8" xfId="0" applyFont="1" applyFill="1" applyBorder="1" applyAlignment="1">
      <alignment horizontal="right" vertical="center"/>
    </xf>
    <xf numFmtId="0" fontId="3" fillId="2" borderId="23" xfId="0" applyFont="1" applyFill="1" applyBorder="1" applyAlignment="1">
      <alignment horizontal="right" vertical="center"/>
    </xf>
    <xf numFmtId="9" fontId="3" fillId="2" borderId="25" xfId="1"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19" xfId="0" applyFont="1" applyFill="1" applyBorder="1" applyAlignment="1">
      <alignment horizontal="center" vertical="center"/>
    </xf>
    <xf numFmtId="0" fontId="10" fillId="2" borderId="17" xfId="0" applyFont="1" applyFill="1" applyBorder="1" applyAlignment="1">
      <alignment horizontal="center" vertical="center" wrapText="1"/>
    </xf>
  </cellXfs>
  <cellStyles count="8">
    <cellStyle name="Millares 2" xfId="7" xr:uid="{00000000-0005-0000-0000-000001000000}"/>
    <cellStyle name="Millares 3" xfId="2" xr:uid="{00000000-0005-0000-0000-000002000000}"/>
    <cellStyle name="Moneda 2" xfId="5" xr:uid="{00000000-0005-0000-0000-000003000000}"/>
    <cellStyle name="Normal" xfId="0" builtinId="0"/>
    <cellStyle name="Normal 2" xfId="3" xr:uid="{00000000-0005-0000-0000-000005000000}"/>
    <cellStyle name="Normal 2 2" xfId="4" xr:uid="{00000000-0005-0000-0000-000006000000}"/>
    <cellStyle name="Normal 3" xfId="6" xr:uid="{00000000-0005-0000-0000-000007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606136</xdr:colOff>
      <xdr:row>1</xdr:row>
      <xdr:rowOff>103909</xdr:rowOff>
    </xdr:from>
    <xdr:to>
      <xdr:col>5</xdr:col>
      <xdr:colOff>920025</xdr:colOff>
      <xdr:row>4</xdr:row>
      <xdr:rowOff>98828</xdr:rowOff>
    </xdr:to>
    <xdr:pic>
      <xdr:nvPicPr>
        <xdr:cNvPr id="3" name="Imagen 2">
          <a:extLst>
            <a:ext uri="{FF2B5EF4-FFF2-40B4-BE49-F238E27FC236}">
              <a16:creationId xmlns:a16="http://schemas.microsoft.com/office/drawing/2014/main" id="{81A84761-619C-4C8F-8B78-EE4CD99561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454" y="277091"/>
          <a:ext cx="2842344" cy="5664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E57"/>
  <sheetViews>
    <sheetView tabSelected="1" topLeftCell="A34" zoomScale="60" zoomScaleNormal="60" workbookViewId="0">
      <selection activeCell="C46" sqref="C46"/>
    </sheetView>
  </sheetViews>
  <sheetFormatPr baseColWidth="10" defaultColWidth="56.69140625" defaultRowHeight="12.9"/>
  <cols>
    <col min="1" max="1" width="1.69140625" style="1" customWidth="1"/>
    <col min="2" max="3" width="15.53515625" style="1" customWidth="1"/>
    <col min="4" max="4" width="20.84375" style="2" customWidth="1"/>
    <col min="5" max="5" width="1.53515625" style="2" customWidth="1"/>
    <col min="6" max="6" width="42.3828125" style="1" customWidth="1"/>
    <col min="7" max="7" width="4.69140625" style="1" customWidth="1"/>
    <col min="8" max="8" width="39" style="1" customWidth="1"/>
    <col min="9" max="9" width="7.84375" style="1" customWidth="1"/>
    <col min="10" max="10" width="11.69140625" style="1" customWidth="1"/>
    <col min="11" max="11" width="12.69140625" style="1" customWidth="1"/>
    <col min="12" max="12" width="16.3046875" style="1" customWidth="1"/>
    <col min="13" max="13" width="14.3828125" style="1" customWidth="1"/>
    <col min="14" max="26" width="6.69140625" style="1" customWidth="1"/>
    <col min="27" max="27" width="6.15234375" style="1" customWidth="1"/>
    <col min="28" max="28" width="6.69140625" style="1" customWidth="1"/>
    <col min="29" max="29" width="7.53515625" style="1" customWidth="1"/>
    <col min="30" max="30" width="6.69140625" style="1" customWidth="1"/>
    <col min="31" max="31" width="6.84375" style="1" customWidth="1"/>
    <col min="32" max="32" width="6.69140625" style="1" customWidth="1"/>
    <col min="33" max="33" width="8.3828125" style="1" customWidth="1"/>
    <col min="34" max="34" width="6.69140625" style="1" customWidth="1"/>
    <col min="35" max="35" width="7.53515625" style="1" customWidth="1"/>
    <col min="36" max="36" width="8.15234375" style="1" customWidth="1"/>
    <col min="37" max="37" width="9.3828125" style="1" customWidth="1"/>
    <col min="38" max="38" width="8.3828125" style="1" customWidth="1"/>
    <col min="39" max="39" width="15" style="3" customWidth="1"/>
    <col min="40" max="40" width="17.3046875" style="1" customWidth="1"/>
    <col min="41" max="41" width="10" style="1" customWidth="1"/>
    <col min="42" max="42" width="4.69140625" style="1" customWidth="1"/>
    <col min="43" max="43" width="13.3828125" style="1" customWidth="1"/>
    <col min="44" max="44" width="16" style="4" customWidth="1"/>
    <col min="45" max="45" width="12.3046875" style="4" customWidth="1"/>
    <col min="46" max="46" width="10.69140625" style="4" customWidth="1"/>
    <col min="47" max="47" width="16.15234375" style="4" customWidth="1"/>
    <col min="48" max="49" width="15.69140625" style="4" customWidth="1"/>
    <col min="50" max="51" width="10.69140625" style="4" customWidth="1"/>
    <col min="52" max="52" width="17.3828125" style="5" customWidth="1"/>
    <col min="53" max="53" width="11.15234375" style="2" customWidth="1"/>
    <col min="54" max="16384" width="56.69140625" style="1"/>
  </cols>
  <sheetData>
    <row r="1" spans="2:52" ht="13.3" thickBot="1"/>
    <row r="2" spans="2:52" ht="15" customHeight="1" thickBot="1">
      <c r="B2" s="68"/>
      <c r="C2" s="62"/>
      <c r="D2" s="62"/>
      <c r="E2" s="62"/>
      <c r="F2" s="62"/>
      <c r="G2" s="63"/>
      <c r="H2" s="68" t="s">
        <v>48</v>
      </c>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3"/>
      <c r="AU2" s="143" t="s">
        <v>0</v>
      </c>
      <c r="AV2" s="144"/>
      <c r="AW2" s="144"/>
      <c r="AX2" s="144"/>
      <c r="AY2" s="144"/>
      <c r="AZ2" s="145"/>
    </row>
    <row r="3" spans="2:52" ht="15" customHeight="1" thickBot="1">
      <c r="B3" s="69"/>
      <c r="C3" s="64"/>
      <c r="D3" s="64"/>
      <c r="E3" s="64"/>
      <c r="F3" s="64"/>
      <c r="G3" s="65"/>
      <c r="H3" s="69"/>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5"/>
      <c r="AU3" s="143" t="s">
        <v>1</v>
      </c>
      <c r="AV3" s="144"/>
      <c r="AW3" s="144"/>
      <c r="AX3" s="144"/>
      <c r="AY3" s="144"/>
      <c r="AZ3" s="145"/>
    </row>
    <row r="4" spans="2:52" ht="15" customHeight="1" thickBot="1">
      <c r="B4" s="69"/>
      <c r="C4" s="64"/>
      <c r="D4" s="64"/>
      <c r="E4" s="64"/>
      <c r="F4" s="64"/>
      <c r="G4" s="65"/>
      <c r="H4" s="69"/>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5"/>
      <c r="AU4" s="143" t="s">
        <v>2</v>
      </c>
      <c r="AV4" s="144"/>
      <c r="AW4" s="144"/>
      <c r="AX4" s="144"/>
      <c r="AY4" s="144"/>
      <c r="AZ4" s="145"/>
    </row>
    <row r="5" spans="2:52" ht="15.75" customHeight="1" thickBot="1">
      <c r="B5" s="70"/>
      <c r="C5" s="66"/>
      <c r="D5" s="66"/>
      <c r="E5" s="66"/>
      <c r="F5" s="66"/>
      <c r="G5" s="67"/>
      <c r="H5" s="70"/>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7"/>
      <c r="AU5" s="146" t="s">
        <v>3</v>
      </c>
      <c r="AV5" s="147"/>
      <c r="AW5" s="147"/>
      <c r="AX5" s="147"/>
      <c r="AY5" s="147"/>
      <c r="AZ5" s="148"/>
    </row>
    <row r="6" spans="2:52" ht="5.15" customHeight="1" thickBot="1"/>
    <row r="7" spans="2:52" ht="20.149999999999999" customHeight="1" thickBot="1">
      <c r="B7" s="72" t="s">
        <v>4</v>
      </c>
      <c r="C7" s="75"/>
      <c r="D7" s="75"/>
      <c r="E7" s="73" t="s">
        <v>49</v>
      </c>
      <c r="F7" s="73"/>
      <c r="G7" s="73"/>
      <c r="H7" s="74"/>
      <c r="J7" s="136" t="s">
        <v>5</v>
      </c>
      <c r="K7" s="137"/>
      <c r="L7" s="34">
        <v>2024</v>
      </c>
    </row>
    <row r="8" spans="2:52" ht="5.15" customHeight="1" thickBot="1"/>
    <row r="9" spans="2:52">
      <c r="B9" s="138" t="s">
        <v>6</v>
      </c>
      <c r="C9" s="139"/>
      <c r="D9" s="140"/>
      <c r="E9" s="140"/>
      <c r="F9" s="140"/>
      <c r="G9" s="140"/>
      <c r="H9" s="140"/>
      <c r="I9" s="141" t="s">
        <v>141</v>
      </c>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76" t="s">
        <v>7</v>
      </c>
      <c r="AR9" s="76"/>
      <c r="AS9" s="76"/>
      <c r="AT9" s="76"/>
      <c r="AU9" s="76"/>
      <c r="AV9" s="76"/>
      <c r="AW9" s="76"/>
      <c r="AX9" s="76"/>
      <c r="AY9" s="76"/>
      <c r="AZ9" s="142"/>
    </row>
    <row r="10" spans="2:52" ht="26.15" customHeight="1">
      <c r="B10" s="90" t="s">
        <v>74</v>
      </c>
      <c r="C10" s="90" t="s">
        <v>77</v>
      </c>
      <c r="D10" s="71" t="s">
        <v>76</v>
      </c>
      <c r="E10" s="165" t="s">
        <v>47</v>
      </c>
      <c r="F10" s="166"/>
      <c r="G10" s="71" t="s">
        <v>50</v>
      </c>
      <c r="H10" s="71" t="s">
        <v>8</v>
      </c>
      <c r="I10" s="80" t="s">
        <v>140</v>
      </c>
      <c r="J10" s="89" t="s">
        <v>9</v>
      </c>
      <c r="K10" s="161" t="s">
        <v>10</v>
      </c>
      <c r="L10" s="161" t="s">
        <v>11</v>
      </c>
      <c r="M10" s="162" t="s">
        <v>51</v>
      </c>
      <c r="N10" s="149" t="s">
        <v>12</v>
      </c>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t="s">
        <v>13</v>
      </c>
      <c r="AM10" s="149"/>
      <c r="AN10" s="150" t="s">
        <v>14</v>
      </c>
      <c r="AO10" s="151"/>
      <c r="AP10" s="81" t="s">
        <v>15</v>
      </c>
      <c r="AQ10" s="77" t="s">
        <v>142</v>
      </c>
      <c r="AR10" s="77"/>
      <c r="AS10" s="77"/>
      <c r="AT10" s="77"/>
      <c r="AU10" s="78" t="s">
        <v>16</v>
      </c>
      <c r="AV10" s="78" t="s">
        <v>17</v>
      </c>
      <c r="AW10" s="78" t="s">
        <v>143</v>
      </c>
      <c r="AX10" s="78"/>
      <c r="AY10" s="78"/>
      <c r="AZ10" s="79" t="s">
        <v>18</v>
      </c>
    </row>
    <row r="11" spans="2:52" s="8" customFormat="1" ht="13" customHeight="1">
      <c r="B11" s="90"/>
      <c r="C11" s="90"/>
      <c r="D11" s="71"/>
      <c r="E11" s="91"/>
      <c r="F11" s="92"/>
      <c r="G11" s="71"/>
      <c r="H11" s="71"/>
      <c r="I11" s="80"/>
      <c r="J11" s="89"/>
      <c r="K11" s="161"/>
      <c r="L11" s="161"/>
      <c r="M11" s="163"/>
      <c r="N11" s="80" t="s">
        <v>19</v>
      </c>
      <c r="O11" s="80"/>
      <c r="P11" s="80" t="s">
        <v>20</v>
      </c>
      <c r="Q11" s="80"/>
      <c r="R11" s="80" t="s">
        <v>21</v>
      </c>
      <c r="S11" s="80"/>
      <c r="T11" s="80" t="s">
        <v>22</v>
      </c>
      <c r="U11" s="80"/>
      <c r="V11" s="80" t="s">
        <v>23</v>
      </c>
      <c r="W11" s="80"/>
      <c r="X11" s="80" t="s">
        <v>24</v>
      </c>
      <c r="Y11" s="80"/>
      <c r="Z11" s="80" t="s">
        <v>25</v>
      </c>
      <c r="AA11" s="80"/>
      <c r="AB11" s="80" t="s">
        <v>26</v>
      </c>
      <c r="AC11" s="80"/>
      <c r="AD11" s="80" t="s">
        <v>27</v>
      </c>
      <c r="AE11" s="80"/>
      <c r="AF11" s="80" t="s">
        <v>28</v>
      </c>
      <c r="AG11" s="80"/>
      <c r="AH11" s="80" t="s">
        <v>29</v>
      </c>
      <c r="AI11" s="80"/>
      <c r="AJ11" s="80" t="s">
        <v>30</v>
      </c>
      <c r="AK11" s="80"/>
      <c r="AL11" s="6" t="s">
        <v>9</v>
      </c>
      <c r="AM11" s="7" t="s">
        <v>31</v>
      </c>
      <c r="AN11" s="152"/>
      <c r="AO11" s="153"/>
      <c r="AP11" s="81"/>
      <c r="AQ11" s="77"/>
      <c r="AR11" s="77"/>
      <c r="AS11" s="77"/>
      <c r="AT11" s="77"/>
      <c r="AU11" s="78"/>
      <c r="AV11" s="78"/>
      <c r="AW11" s="78"/>
      <c r="AX11" s="78"/>
      <c r="AY11" s="78"/>
      <c r="AZ11" s="79"/>
    </row>
    <row r="12" spans="2:52" s="8" customFormat="1" ht="47.5" customHeight="1">
      <c r="B12" s="90"/>
      <c r="C12" s="90"/>
      <c r="D12" s="71"/>
      <c r="E12" s="167"/>
      <c r="F12" s="168"/>
      <c r="G12" s="71"/>
      <c r="H12" s="71"/>
      <c r="I12" s="80"/>
      <c r="J12" s="89"/>
      <c r="K12" s="161"/>
      <c r="L12" s="161"/>
      <c r="M12" s="164"/>
      <c r="N12" s="35" t="s">
        <v>32</v>
      </c>
      <c r="O12" s="35" t="s">
        <v>33</v>
      </c>
      <c r="P12" s="35" t="s">
        <v>32</v>
      </c>
      <c r="Q12" s="35" t="s">
        <v>33</v>
      </c>
      <c r="R12" s="35" t="s">
        <v>32</v>
      </c>
      <c r="S12" s="35" t="s">
        <v>33</v>
      </c>
      <c r="T12" s="35" t="s">
        <v>32</v>
      </c>
      <c r="U12" s="35" t="s">
        <v>33</v>
      </c>
      <c r="V12" s="35" t="s">
        <v>32</v>
      </c>
      <c r="W12" s="35" t="s">
        <v>33</v>
      </c>
      <c r="X12" s="35" t="s">
        <v>32</v>
      </c>
      <c r="Y12" s="35" t="s">
        <v>33</v>
      </c>
      <c r="Z12" s="35" t="s">
        <v>32</v>
      </c>
      <c r="AA12" s="35" t="s">
        <v>33</v>
      </c>
      <c r="AB12" s="35" t="s">
        <v>32</v>
      </c>
      <c r="AC12" s="35" t="s">
        <v>33</v>
      </c>
      <c r="AD12" s="35" t="s">
        <v>32</v>
      </c>
      <c r="AE12" s="35" t="s">
        <v>33</v>
      </c>
      <c r="AF12" s="35" t="s">
        <v>32</v>
      </c>
      <c r="AG12" s="35" t="s">
        <v>33</v>
      </c>
      <c r="AH12" s="35" t="s">
        <v>32</v>
      </c>
      <c r="AI12" s="35" t="s">
        <v>33</v>
      </c>
      <c r="AJ12" s="35" t="s">
        <v>32</v>
      </c>
      <c r="AK12" s="35" t="s">
        <v>33</v>
      </c>
      <c r="AL12" s="6" t="s">
        <v>34</v>
      </c>
      <c r="AM12" s="36" t="s">
        <v>52</v>
      </c>
      <c r="AN12" s="154"/>
      <c r="AO12" s="155"/>
      <c r="AP12" s="81"/>
      <c r="AQ12" s="37" t="s">
        <v>35</v>
      </c>
      <c r="AR12" s="37" t="s">
        <v>36</v>
      </c>
      <c r="AS12" s="37" t="s">
        <v>37</v>
      </c>
      <c r="AT12" s="37" t="s">
        <v>38</v>
      </c>
      <c r="AU12" s="78"/>
      <c r="AV12" s="78"/>
      <c r="AW12" s="37" t="s">
        <v>36</v>
      </c>
      <c r="AX12" s="37" t="s">
        <v>37</v>
      </c>
      <c r="AY12" s="37" t="s">
        <v>38</v>
      </c>
      <c r="AZ12" s="79"/>
    </row>
    <row r="13" spans="2:52" ht="31.95" customHeight="1">
      <c r="B13" s="159" t="s">
        <v>75</v>
      </c>
      <c r="C13" s="88" t="s">
        <v>53</v>
      </c>
      <c r="D13" s="109" t="s">
        <v>91</v>
      </c>
      <c r="E13" s="156" t="s">
        <v>105</v>
      </c>
      <c r="F13" s="157"/>
      <c r="G13" s="158">
        <v>1</v>
      </c>
      <c r="H13" s="109" t="s">
        <v>78</v>
      </c>
      <c r="I13" s="108">
        <v>1</v>
      </c>
      <c r="J13" s="110">
        <v>1</v>
      </c>
      <c r="K13" s="109" t="s">
        <v>54</v>
      </c>
      <c r="L13" s="193" t="s">
        <v>55</v>
      </c>
      <c r="M13" s="88" t="s">
        <v>56</v>
      </c>
      <c r="N13" s="111">
        <v>1</v>
      </c>
      <c r="O13" s="108">
        <v>1</v>
      </c>
      <c r="P13" s="111"/>
      <c r="Q13" s="108"/>
      <c r="R13" s="111"/>
      <c r="S13" s="38"/>
      <c r="T13" s="111"/>
      <c r="U13" s="38"/>
      <c r="V13" s="111"/>
      <c r="W13" s="108"/>
      <c r="X13" s="111"/>
      <c r="Y13" s="108"/>
      <c r="Z13" s="111"/>
      <c r="AA13" s="108"/>
      <c r="AB13" s="111"/>
      <c r="AC13" s="108"/>
      <c r="AD13" s="111"/>
      <c r="AE13" s="108"/>
      <c r="AF13" s="111"/>
      <c r="AG13" s="108"/>
      <c r="AH13" s="111"/>
      <c r="AI13" s="108"/>
      <c r="AJ13" s="111"/>
      <c r="AK13" s="108"/>
      <c r="AL13" s="118">
        <f>(O13+Q13+S13:S21+U13:U21+W13+Y13+AA13+AC13+AE13+AG13+AI13+AK13)/(N13+P13+R13+R13+T13+V13+X13+Z13+AB13+AD13+AF13+AH13+AJ13)</f>
        <v>1</v>
      </c>
      <c r="AM13" s="112">
        <f>AL13/I13</f>
        <v>1</v>
      </c>
      <c r="AN13" s="130" t="s">
        <v>49</v>
      </c>
      <c r="AO13" s="131"/>
      <c r="AP13" s="169"/>
      <c r="AQ13" s="169" t="s">
        <v>102</v>
      </c>
      <c r="AR13" s="115">
        <v>0</v>
      </c>
      <c r="AS13" s="115">
        <v>0</v>
      </c>
      <c r="AT13" s="115">
        <v>0</v>
      </c>
      <c r="AU13" s="116">
        <f>+AR13+AR16</f>
        <v>0</v>
      </c>
      <c r="AV13" s="117">
        <f>+AW21+AX21+AY21</f>
        <v>0</v>
      </c>
      <c r="AW13" s="117">
        <v>0</v>
      </c>
      <c r="AX13" s="117">
        <v>0</v>
      </c>
      <c r="AY13" s="117">
        <v>0</v>
      </c>
      <c r="AZ13" s="113" t="e">
        <f>IF((AV13/AU13)&gt;=100%,100%,AV13/AU13)</f>
        <v>#DIV/0!</v>
      </c>
    </row>
    <row r="14" spans="2:52" ht="65.25" customHeight="1">
      <c r="B14" s="159"/>
      <c r="C14" s="88"/>
      <c r="D14" s="84"/>
      <c r="E14" s="109"/>
      <c r="F14" s="39" t="s">
        <v>57</v>
      </c>
      <c r="G14" s="158"/>
      <c r="H14" s="84"/>
      <c r="I14" s="93"/>
      <c r="J14" s="82"/>
      <c r="K14" s="84"/>
      <c r="L14" s="193"/>
      <c r="M14" s="88"/>
      <c r="N14" s="86"/>
      <c r="O14" s="93"/>
      <c r="P14" s="86"/>
      <c r="Q14" s="93"/>
      <c r="R14" s="86"/>
      <c r="S14" s="40"/>
      <c r="T14" s="86"/>
      <c r="U14" s="40"/>
      <c r="V14" s="86"/>
      <c r="W14" s="93"/>
      <c r="X14" s="86"/>
      <c r="Y14" s="93"/>
      <c r="Z14" s="86"/>
      <c r="AA14" s="93"/>
      <c r="AB14" s="86"/>
      <c r="AC14" s="93"/>
      <c r="AD14" s="86"/>
      <c r="AE14" s="93"/>
      <c r="AF14" s="86"/>
      <c r="AG14" s="93"/>
      <c r="AH14" s="86"/>
      <c r="AI14" s="93"/>
      <c r="AJ14" s="86"/>
      <c r="AK14" s="93"/>
      <c r="AL14" s="105"/>
      <c r="AM14" s="95"/>
      <c r="AN14" s="132"/>
      <c r="AO14" s="133"/>
      <c r="AP14" s="170"/>
      <c r="AQ14" s="170"/>
      <c r="AR14" s="101"/>
      <c r="AS14" s="101"/>
      <c r="AT14" s="101"/>
      <c r="AU14" s="103"/>
      <c r="AV14" s="97"/>
      <c r="AW14" s="97"/>
      <c r="AX14" s="97"/>
      <c r="AY14" s="97"/>
      <c r="AZ14" s="99"/>
    </row>
    <row r="15" spans="2:52" ht="14.5" customHeight="1">
      <c r="B15" s="159"/>
      <c r="C15" s="88"/>
      <c r="D15" s="84"/>
      <c r="E15" s="84"/>
      <c r="F15" s="39" t="s">
        <v>58</v>
      </c>
      <c r="G15" s="158"/>
      <c r="H15" s="84"/>
      <c r="I15" s="93"/>
      <c r="J15" s="82"/>
      <c r="K15" s="84"/>
      <c r="L15" s="193"/>
      <c r="M15" s="88"/>
      <c r="N15" s="86"/>
      <c r="O15" s="93"/>
      <c r="P15" s="86"/>
      <c r="Q15" s="93"/>
      <c r="R15" s="86"/>
      <c r="S15" s="40"/>
      <c r="T15" s="86"/>
      <c r="U15" s="40"/>
      <c r="V15" s="86"/>
      <c r="W15" s="93"/>
      <c r="X15" s="86"/>
      <c r="Y15" s="93"/>
      <c r="Z15" s="86"/>
      <c r="AA15" s="93"/>
      <c r="AB15" s="86"/>
      <c r="AC15" s="93"/>
      <c r="AD15" s="86"/>
      <c r="AE15" s="93"/>
      <c r="AF15" s="86"/>
      <c r="AG15" s="93"/>
      <c r="AH15" s="86"/>
      <c r="AI15" s="93"/>
      <c r="AJ15" s="86"/>
      <c r="AK15" s="93"/>
      <c r="AL15" s="105"/>
      <c r="AM15" s="95"/>
      <c r="AN15" s="132"/>
      <c r="AO15" s="133"/>
      <c r="AP15" s="170"/>
      <c r="AQ15" s="171"/>
      <c r="AR15" s="102"/>
      <c r="AS15" s="101"/>
      <c r="AT15" s="101"/>
      <c r="AU15" s="103"/>
      <c r="AV15" s="97"/>
      <c r="AW15" s="97"/>
      <c r="AX15" s="97"/>
      <c r="AY15" s="97"/>
      <c r="AZ15" s="99"/>
    </row>
    <row r="16" spans="2:52" ht="14.5" customHeight="1">
      <c r="B16" s="159"/>
      <c r="C16" s="88"/>
      <c r="D16" s="84"/>
      <c r="E16" s="84"/>
      <c r="F16" s="39" t="s">
        <v>59</v>
      </c>
      <c r="G16" s="158"/>
      <c r="H16" s="84"/>
      <c r="I16" s="93"/>
      <c r="J16" s="82"/>
      <c r="K16" s="84"/>
      <c r="L16" s="193"/>
      <c r="M16" s="88"/>
      <c r="N16" s="86"/>
      <c r="O16" s="93"/>
      <c r="P16" s="86"/>
      <c r="Q16" s="93"/>
      <c r="R16" s="86"/>
      <c r="S16" s="40"/>
      <c r="T16" s="86"/>
      <c r="U16" s="40"/>
      <c r="V16" s="86"/>
      <c r="W16" s="93"/>
      <c r="X16" s="86"/>
      <c r="Y16" s="93"/>
      <c r="Z16" s="86"/>
      <c r="AA16" s="93"/>
      <c r="AB16" s="86"/>
      <c r="AC16" s="93"/>
      <c r="AD16" s="86"/>
      <c r="AE16" s="93"/>
      <c r="AF16" s="86"/>
      <c r="AG16" s="93"/>
      <c r="AH16" s="86"/>
      <c r="AI16" s="93"/>
      <c r="AJ16" s="86"/>
      <c r="AK16" s="93"/>
      <c r="AL16" s="105"/>
      <c r="AM16" s="95"/>
      <c r="AN16" s="132"/>
      <c r="AO16" s="133"/>
      <c r="AP16" s="170"/>
      <c r="AQ16" s="107" t="s">
        <v>102</v>
      </c>
      <c r="AR16" s="115">
        <v>0</v>
      </c>
      <c r="AS16" s="101"/>
      <c r="AT16" s="101"/>
      <c r="AU16" s="103"/>
      <c r="AV16" s="97"/>
      <c r="AW16" s="97"/>
      <c r="AX16" s="97"/>
      <c r="AY16" s="97"/>
      <c r="AZ16" s="99"/>
    </row>
    <row r="17" spans="2:135">
      <c r="B17" s="159"/>
      <c r="C17" s="88"/>
      <c r="D17" s="84"/>
      <c r="E17" s="84"/>
      <c r="F17" s="39" t="s">
        <v>60</v>
      </c>
      <c r="G17" s="158"/>
      <c r="H17" s="84"/>
      <c r="I17" s="93"/>
      <c r="J17" s="82"/>
      <c r="K17" s="84"/>
      <c r="L17" s="193"/>
      <c r="M17" s="88"/>
      <c r="N17" s="86"/>
      <c r="O17" s="93"/>
      <c r="P17" s="86"/>
      <c r="Q17" s="93"/>
      <c r="R17" s="86"/>
      <c r="S17" s="40"/>
      <c r="T17" s="86"/>
      <c r="U17" s="40"/>
      <c r="V17" s="86"/>
      <c r="W17" s="93"/>
      <c r="X17" s="86"/>
      <c r="Y17" s="93"/>
      <c r="Z17" s="86"/>
      <c r="AA17" s="93"/>
      <c r="AB17" s="86">
        <v>0</v>
      </c>
      <c r="AC17" s="93"/>
      <c r="AD17" s="86">
        <v>0</v>
      </c>
      <c r="AE17" s="93"/>
      <c r="AF17" s="86">
        <v>0</v>
      </c>
      <c r="AG17" s="93"/>
      <c r="AH17" s="86">
        <v>0</v>
      </c>
      <c r="AI17" s="93"/>
      <c r="AJ17" s="86">
        <v>0</v>
      </c>
      <c r="AK17" s="93"/>
      <c r="AL17" s="105"/>
      <c r="AM17" s="95"/>
      <c r="AN17" s="132"/>
      <c r="AO17" s="133"/>
      <c r="AP17" s="170"/>
      <c r="AQ17" s="178"/>
      <c r="AR17" s="101"/>
      <c r="AS17" s="101"/>
      <c r="AT17" s="101"/>
      <c r="AU17" s="103"/>
      <c r="AV17" s="97"/>
      <c r="AW17" s="97"/>
      <c r="AX17" s="97"/>
      <c r="AY17" s="97"/>
      <c r="AZ17" s="99"/>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row>
    <row r="18" spans="2:135" ht="16" customHeight="1">
      <c r="B18" s="159"/>
      <c r="C18" s="88"/>
      <c r="D18" s="84"/>
      <c r="E18" s="84"/>
      <c r="F18" s="39" t="s">
        <v>61</v>
      </c>
      <c r="G18" s="158"/>
      <c r="H18" s="84"/>
      <c r="I18" s="93"/>
      <c r="J18" s="82"/>
      <c r="K18" s="84"/>
      <c r="L18" s="193"/>
      <c r="M18" s="88"/>
      <c r="N18" s="86"/>
      <c r="O18" s="93"/>
      <c r="P18" s="86"/>
      <c r="Q18" s="93"/>
      <c r="R18" s="86"/>
      <c r="S18" s="40"/>
      <c r="T18" s="86"/>
      <c r="U18" s="40"/>
      <c r="V18" s="86"/>
      <c r="W18" s="93"/>
      <c r="X18" s="86"/>
      <c r="Y18" s="93"/>
      <c r="Z18" s="86"/>
      <c r="AA18" s="93"/>
      <c r="AB18" s="86"/>
      <c r="AC18" s="93"/>
      <c r="AD18" s="86"/>
      <c r="AE18" s="93"/>
      <c r="AF18" s="86"/>
      <c r="AG18" s="93"/>
      <c r="AH18" s="86"/>
      <c r="AI18" s="93"/>
      <c r="AJ18" s="86"/>
      <c r="AK18" s="93"/>
      <c r="AL18" s="105"/>
      <c r="AM18" s="95"/>
      <c r="AN18" s="132"/>
      <c r="AO18" s="133"/>
      <c r="AP18" s="170"/>
      <c r="AQ18" s="178"/>
      <c r="AR18" s="101"/>
      <c r="AS18" s="101"/>
      <c r="AT18" s="101"/>
      <c r="AU18" s="103"/>
      <c r="AV18" s="97"/>
      <c r="AW18" s="97"/>
      <c r="AX18" s="97"/>
      <c r="AY18" s="97"/>
      <c r="AZ18" s="99"/>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row>
    <row r="19" spans="2:135">
      <c r="B19" s="159"/>
      <c r="C19" s="88"/>
      <c r="D19" s="84"/>
      <c r="E19" s="84"/>
      <c r="F19" s="39" t="s">
        <v>62</v>
      </c>
      <c r="G19" s="158"/>
      <c r="H19" s="84"/>
      <c r="I19" s="93"/>
      <c r="J19" s="82"/>
      <c r="K19" s="84"/>
      <c r="L19" s="193"/>
      <c r="M19" s="88"/>
      <c r="N19" s="86"/>
      <c r="O19" s="93"/>
      <c r="P19" s="86"/>
      <c r="Q19" s="93"/>
      <c r="R19" s="86"/>
      <c r="S19" s="40"/>
      <c r="T19" s="86"/>
      <c r="U19" s="40"/>
      <c r="V19" s="86"/>
      <c r="W19" s="93"/>
      <c r="X19" s="86"/>
      <c r="Y19" s="93"/>
      <c r="Z19" s="86"/>
      <c r="AA19" s="93"/>
      <c r="AB19" s="86"/>
      <c r="AC19" s="93"/>
      <c r="AD19" s="86"/>
      <c r="AE19" s="93"/>
      <c r="AF19" s="86"/>
      <c r="AG19" s="93"/>
      <c r="AH19" s="86"/>
      <c r="AI19" s="93"/>
      <c r="AJ19" s="86"/>
      <c r="AK19" s="93"/>
      <c r="AL19" s="105"/>
      <c r="AM19" s="95"/>
      <c r="AN19" s="132"/>
      <c r="AO19" s="133"/>
      <c r="AP19" s="170"/>
      <c r="AQ19" s="178"/>
      <c r="AR19" s="101"/>
      <c r="AS19" s="101"/>
      <c r="AT19" s="101"/>
      <c r="AU19" s="103"/>
      <c r="AV19" s="97"/>
      <c r="AW19" s="97"/>
      <c r="AX19" s="97"/>
      <c r="AY19" s="97"/>
      <c r="AZ19" s="99"/>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row>
    <row r="20" spans="2:135">
      <c r="B20" s="159"/>
      <c r="C20" s="88"/>
      <c r="D20" s="84"/>
      <c r="E20" s="84"/>
      <c r="F20" s="39" t="s">
        <v>63</v>
      </c>
      <c r="G20" s="158"/>
      <c r="H20" s="84"/>
      <c r="I20" s="93"/>
      <c r="J20" s="82"/>
      <c r="K20" s="84"/>
      <c r="L20" s="193"/>
      <c r="M20" s="88"/>
      <c r="N20" s="86"/>
      <c r="O20" s="93"/>
      <c r="P20" s="86"/>
      <c r="Q20" s="93"/>
      <c r="R20" s="86"/>
      <c r="S20" s="40"/>
      <c r="T20" s="86"/>
      <c r="U20" s="40"/>
      <c r="V20" s="86"/>
      <c r="W20" s="93"/>
      <c r="X20" s="86"/>
      <c r="Y20" s="93"/>
      <c r="Z20" s="86"/>
      <c r="AA20" s="93"/>
      <c r="AB20" s="86"/>
      <c r="AC20" s="93"/>
      <c r="AD20" s="86"/>
      <c r="AE20" s="93"/>
      <c r="AF20" s="86"/>
      <c r="AG20" s="93"/>
      <c r="AH20" s="86"/>
      <c r="AI20" s="93"/>
      <c r="AJ20" s="86"/>
      <c r="AK20" s="93"/>
      <c r="AL20" s="105"/>
      <c r="AM20" s="95"/>
      <c r="AN20" s="132"/>
      <c r="AO20" s="133"/>
      <c r="AP20" s="170"/>
      <c r="AQ20" s="178"/>
      <c r="AR20" s="101"/>
      <c r="AS20" s="101"/>
      <c r="AT20" s="101"/>
      <c r="AU20" s="103"/>
      <c r="AV20" s="97"/>
      <c r="AW20" s="97"/>
      <c r="AX20" s="97"/>
      <c r="AY20" s="97"/>
      <c r="AZ20" s="99"/>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row>
    <row r="21" spans="2:135">
      <c r="B21" s="159"/>
      <c r="C21" s="88"/>
      <c r="D21" s="85"/>
      <c r="E21" s="85"/>
      <c r="F21" s="39" t="s">
        <v>64</v>
      </c>
      <c r="G21" s="158"/>
      <c r="H21" s="85"/>
      <c r="I21" s="94"/>
      <c r="J21" s="83"/>
      <c r="K21" s="85"/>
      <c r="L21" s="193"/>
      <c r="M21" s="88"/>
      <c r="N21" s="87"/>
      <c r="O21" s="94"/>
      <c r="P21" s="87"/>
      <c r="Q21" s="94"/>
      <c r="R21" s="87"/>
      <c r="S21" s="41"/>
      <c r="T21" s="87"/>
      <c r="U21" s="41"/>
      <c r="V21" s="87"/>
      <c r="W21" s="94"/>
      <c r="X21" s="87"/>
      <c r="Y21" s="94"/>
      <c r="Z21" s="87"/>
      <c r="AA21" s="94"/>
      <c r="AB21" s="87"/>
      <c r="AC21" s="94"/>
      <c r="AD21" s="87"/>
      <c r="AE21" s="94"/>
      <c r="AF21" s="87"/>
      <c r="AG21" s="94"/>
      <c r="AH21" s="87"/>
      <c r="AI21" s="94"/>
      <c r="AJ21" s="87"/>
      <c r="AK21" s="94"/>
      <c r="AL21" s="106"/>
      <c r="AM21" s="96"/>
      <c r="AN21" s="134"/>
      <c r="AO21" s="135"/>
      <c r="AP21" s="171"/>
      <c r="AQ21" s="178"/>
      <c r="AR21" s="101"/>
      <c r="AS21" s="102"/>
      <c r="AT21" s="102"/>
      <c r="AU21" s="104"/>
      <c r="AV21" s="98"/>
      <c r="AW21" s="98"/>
      <c r="AX21" s="98"/>
      <c r="AY21" s="98"/>
      <c r="AZ21" s="100"/>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row>
    <row r="22" spans="2:135" ht="98.25" customHeight="1">
      <c r="B22" s="159"/>
      <c r="C22" s="88"/>
      <c r="D22" s="28" t="s">
        <v>100</v>
      </c>
      <c r="E22" s="156" t="s">
        <v>104</v>
      </c>
      <c r="F22" s="157"/>
      <c r="G22" s="42">
        <v>2</v>
      </c>
      <c r="H22" s="39" t="s">
        <v>65</v>
      </c>
      <c r="I22" s="43">
        <v>28</v>
      </c>
      <c r="J22" s="9">
        <v>1</v>
      </c>
      <c r="K22" s="44" t="s">
        <v>66</v>
      </c>
      <c r="L22" s="59" t="s">
        <v>55</v>
      </c>
      <c r="M22" s="10" t="s">
        <v>56</v>
      </c>
      <c r="N22" s="12"/>
      <c r="O22" s="13"/>
      <c r="P22" s="12">
        <v>28</v>
      </c>
      <c r="Q22" s="45">
        <v>0</v>
      </c>
      <c r="R22" s="12"/>
      <c r="S22" s="13"/>
      <c r="T22" s="12"/>
      <c r="U22" s="13"/>
      <c r="V22" s="12"/>
      <c r="W22" s="13"/>
      <c r="X22" s="12"/>
      <c r="Y22" s="13"/>
      <c r="Z22" s="12"/>
      <c r="AA22" s="13"/>
      <c r="AB22" s="12"/>
      <c r="AC22" s="13"/>
      <c r="AD22" s="12"/>
      <c r="AE22" s="13"/>
      <c r="AF22" s="12"/>
      <c r="AG22" s="13"/>
      <c r="AH22" s="12"/>
      <c r="AI22" s="13"/>
      <c r="AJ22" s="46"/>
      <c r="AK22" s="45"/>
      <c r="AL22" s="11">
        <f t="shared" ref="AL22:AL31" si="0">+(O22+Q22+S22+U22+W22+Y22+AA22+AC22+AE22+AG22+AI22+AK22)/(N22+P22+R22+T22+V22+X22+Z22+AB22+AD22+AF22+AH22+AJ22)</f>
        <v>0</v>
      </c>
      <c r="AM22" s="14">
        <f>(AL22/I22)*27</f>
        <v>0</v>
      </c>
      <c r="AN22" s="172" t="s">
        <v>125</v>
      </c>
      <c r="AO22" s="173"/>
      <c r="AP22" s="47"/>
      <c r="AQ22" s="30" t="s">
        <v>102</v>
      </c>
      <c r="AR22" s="15">
        <v>1000000</v>
      </c>
      <c r="AS22" s="15">
        <v>0</v>
      </c>
      <c r="AT22" s="15">
        <v>0</v>
      </c>
      <c r="AU22" s="16">
        <f t="shared" ref="AU22:AU39" si="1">+AR22+AS22+AT22</f>
        <v>1000000</v>
      </c>
      <c r="AV22" s="17">
        <f>+AW22+AX22+AY22</f>
        <v>0</v>
      </c>
      <c r="AW22" s="17">
        <v>0</v>
      </c>
      <c r="AX22" s="17">
        <v>0</v>
      </c>
      <c r="AY22" s="17">
        <v>0</v>
      </c>
      <c r="AZ22" s="18">
        <f t="shared" ref="AZ22:AZ26" si="2">IF((AV22/AU22)&gt;=100%,100%,AV22/AU22)</f>
        <v>0</v>
      </c>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row>
    <row r="23" spans="2:135" ht="87.75" customHeight="1">
      <c r="B23" s="159"/>
      <c r="C23" s="88"/>
      <c r="D23" s="109" t="s">
        <v>92</v>
      </c>
      <c r="E23" s="156" t="s">
        <v>107</v>
      </c>
      <c r="F23" s="157"/>
      <c r="G23" s="42">
        <v>3</v>
      </c>
      <c r="H23" s="39" t="s">
        <v>80</v>
      </c>
      <c r="I23" s="13">
        <v>28</v>
      </c>
      <c r="J23" s="9">
        <v>1</v>
      </c>
      <c r="K23" s="10" t="s">
        <v>39</v>
      </c>
      <c r="L23" s="59" t="s">
        <v>55</v>
      </c>
      <c r="M23" s="10" t="s">
        <v>56</v>
      </c>
      <c r="N23" s="12"/>
      <c r="O23" s="13"/>
      <c r="P23" s="12"/>
      <c r="Q23" s="13"/>
      <c r="R23" s="12"/>
      <c r="S23" s="13"/>
      <c r="T23" s="12"/>
      <c r="U23" s="13"/>
      <c r="V23" s="12"/>
      <c r="W23" s="13"/>
      <c r="X23" s="12"/>
      <c r="Y23" s="13"/>
      <c r="Z23" s="12"/>
      <c r="AA23" s="13"/>
      <c r="AB23" s="12"/>
      <c r="AC23" s="13"/>
      <c r="AD23" s="12">
        <v>28</v>
      </c>
      <c r="AE23" s="13"/>
      <c r="AF23" s="12"/>
      <c r="AG23" s="13"/>
      <c r="AH23" s="12"/>
      <c r="AI23" s="13"/>
      <c r="AJ23" s="12"/>
      <c r="AK23" s="13"/>
      <c r="AL23" s="11">
        <f t="shared" si="0"/>
        <v>0</v>
      </c>
      <c r="AM23" s="14">
        <f>+(AL23/I23)*27</f>
        <v>0</v>
      </c>
      <c r="AN23" s="172" t="s">
        <v>126</v>
      </c>
      <c r="AO23" s="173"/>
      <c r="AP23" s="47"/>
      <c r="AQ23" s="30" t="s">
        <v>102</v>
      </c>
      <c r="AR23" s="15">
        <v>1000000</v>
      </c>
      <c r="AS23" s="15">
        <v>0</v>
      </c>
      <c r="AT23" s="15">
        <v>0</v>
      </c>
      <c r="AU23" s="16">
        <f t="shared" si="1"/>
        <v>1000000</v>
      </c>
      <c r="AV23" s="17">
        <f t="shared" ref="AV23:AV39" si="3">+AW23+AX23+AY23</f>
        <v>0</v>
      </c>
      <c r="AW23" s="17">
        <v>0</v>
      </c>
      <c r="AX23" s="17">
        <v>0</v>
      </c>
      <c r="AY23" s="17">
        <v>0</v>
      </c>
      <c r="AZ23" s="18">
        <f t="shared" si="2"/>
        <v>0</v>
      </c>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row>
    <row r="24" spans="2:135" ht="87.75" customHeight="1">
      <c r="B24" s="159"/>
      <c r="C24" s="88"/>
      <c r="D24" s="84"/>
      <c r="E24" s="156" t="s">
        <v>120</v>
      </c>
      <c r="F24" s="157"/>
      <c r="G24" s="42">
        <v>4</v>
      </c>
      <c r="H24" s="39" t="s">
        <v>79</v>
      </c>
      <c r="I24" s="43">
        <v>2</v>
      </c>
      <c r="J24" s="9">
        <v>1</v>
      </c>
      <c r="K24" s="10" t="s">
        <v>68</v>
      </c>
      <c r="L24" s="59" t="s">
        <v>55</v>
      </c>
      <c r="M24" s="10" t="s">
        <v>56</v>
      </c>
      <c r="N24" s="12"/>
      <c r="O24" s="13"/>
      <c r="P24" s="12"/>
      <c r="Q24" s="13"/>
      <c r="R24" s="12">
        <v>1</v>
      </c>
      <c r="S24" s="13"/>
      <c r="T24" s="12"/>
      <c r="U24" s="13"/>
      <c r="V24" s="12"/>
      <c r="W24" s="13"/>
      <c r="X24" s="12"/>
      <c r="Y24" s="13"/>
      <c r="Z24" s="12"/>
      <c r="AA24" s="13"/>
      <c r="AB24" s="12"/>
      <c r="AC24" s="13"/>
      <c r="AD24" s="12"/>
      <c r="AE24" s="13"/>
      <c r="AF24" s="12"/>
      <c r="AG24" s="13"/>
      <c r="AH24" s="12">
        <v>1</v>
      </c>
      <c r="AI24" s="13"/>
      <c r="AJ24" s="12"/>
      <c r="AK24" s="13"/>
      <c r="AL24" s="11">
        <f t="shared" si="0"/>
        <v>0</v>
      </c>
      <c r="AM24" s="14">
        <f>(AL24/I24)*2</f>
        <v>0</v>
      </c>
      <c r="AN24" s="172" t="s">
        <v>127</v>
      </c>
      <c r="AO24" s="173"/>
      <c r="AP24" s="47"/>
      <c r="AQ24" s="30" t="s">
        <v>102</v>
      </c>
      <c r="AR24" s="15">
        <v>1000000</v>
      </c>
      <c r="AS24" s="15">
        <v>0</v>
      </c>
      <c r="AT24" s="15">
        <v>0</v>
      </c>
      <c r="AU24" s="16">
        <f t="shared" si="1"/>
        <v>1000000</v>
      </c>
      <c r="AV24" s="17">
        <f t="shared" si="3"/>
        <v>0</v>
      </c>
      <c r="AW24" s="17">
        <v>0</v>
      </c>
      <c r="AX24" s="17">
        <v>0</v>
      </c>
      <c r="AY24" s="17">
        <v>0</v>
      </c>
      <c r="AZ24" s="18">
        <f t="shared" si="2"/>
        <v>0</v>
      </c>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row>
    <row r="25" spans="2:135" ht="55" customHeight="1">
      <c r="B25" s="159"/>
      <c r="C25" s="88"/>
      <c r="D25" s="84"/>
      <c r="E25" s="174" t="s">
        <v>121</v>
      </c>
      <c r="F25" s="175"/>
      <c r="G25" s="42">
        <v>5</v>
      </c>
      <c r="H25" s="39" t="s">
        <v>123</v>
      </c>
      <c r="I25" s="13">
        <v>2</v>
      </c>
      <c r="J25" s="9">
        <v>1</v>
      </c>
      <c r="K25" s="10" t="s">
        <v>68</v>
      </c>
      <c r="L25" s="59" t="s">
        <v>55</v>
      </c>
      <c r="M25" s="10" t="s">
        <v>56</v>
      </c>
      <c r="N25" s="12"/>
      <c r="O25" s="13"/>
      <c r="P25" s="12"/>
      <c r="Q25" s="13"/>
      <c r="R25" s="12">
        <v>1</v>
      </c>
      <c r="S25" s="49"/>
      <c r="T25" s="12"/>
      <c r="U25" s="13"/>
      <c r="V25" s="12"/>
      <c r="W25" s="13"/>
      <c r="X25" s="12"/>
      <c r="Y25" s="13"/>
      <c r="Z25" s="12"/>
      <c r="AA25" s="13"/>
      <c r="AB25" s="12"/>
      <c r="AC25" s="13"/>
      <c r="AD25" s="12"/>
      <c r="AE25" s="13"/>
      <c r="AF25" s="12"/>
      <c r="AG25" s="13"/>
      <c r="AH25" s="12">
        <v>1</v>
      </c>
      <c r="AI25" s="13"/>
      <c r="AJ25" s="12"/>
      <c r="AK25" s="13"/>
      <c r="AL25" s="11">
        <f t="shared" si="0"/>
        <v>0</v>
      </c>
      <c r="AM25" s="14">
        <f>(AL25/I25)*27</f>
        <v>0</v>
      </c>
      <c r="AN25" s="172" t="s">
        <v>128</v>
      </c>
      <c r="AO25" s="173"/>
      <c r="AP25" s="47"/>
      <c r="AQ25" s="30" t="s">
        <v>102</v>
      </c>
      <c r="AR25" s="15">
        <v>1000000</v>
      </c>
      <c r="AS25" s="15">
        <v>0</v>
      </c>
      <c r="AT25" s="15">
        <v>0</v>
      </c>
      <c r="AU25" s="16">
        <f t="shared" si="1"/>
        <v>1000000</v>
      </c>
      <c r="AV25" s="17">
        <f t="shared" si="3"/>
        <v>0</v>
      </c>
      <c r="AW25" s="17">
        <v>0</v>
      </c>
      <c r="AX25" s="17">
        <v>0</v>
      </c>
      <c r="AY25" s="17">
        <v>0</v>
      </c>
      <c r="AZ25" s="18">
        <f t="shared" si="2"/>
        <v>0</v>
      </c>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row>
    <row r="26" spans="2:135" ht="55" customHeight="1">
      <c r="B26" s="159"/>
      <c r="C26" s="88"/>
      <c r="D26" s="85"/>
      <c r="E26" s="176"/>
      <c r="F26" s="177"/>
      <c r="G26" s="42">
        <v>6</v>
      </c>
      <c r="H26" s="39" t="s">
        <v>122</v>
      </c>
      <c r="I26" s="13">
        <v>2</v>
      </c>
      <c r="J26" s="9">
        <v>1</v>
      </c>
      <c r="K26" s="10" t="s">
        <v>68</v>
      </c>
      <c r="L26" s="59" t="s">
        <v>55</v>
      </c>
      <c r="M26" s="10" t="s">
        <v>56</v>
      </c>
      <c r="N26" s="12"/>
      <c r="O26" s="13"/>
      <c r="P26" s="12"/>
      <c r="Q26" s="13"/>
      <c r="R26" s="12">
        <v>1</v>
      </c>
      <c r="S26" s="49"/>
      <c r="T26" s="12"/>
      <c r="U26" s="13"/>
      <c r="V26" s="50"/>
      <c r="W26" s="48"/>
      <c r="X26" s="12"/>
      <c r="Y26" s="13"/>
      <c r="Z26" s="12"/>
      <c r="AA26" s="13"/>
      <c r="AB26" s="12"/>
      <c r="AC26" s="13"/>
      <c r="AD26" s="12"/>
      <c r="AE26" s="13"/>
      <c r="AF26" s="12"/>
      <c r="AG26" s="13"/>
      <c r="AH26" s="12">
        <v>1</v>
      </c>
      <c r="AI26" s="13"/>
      <c r="AJ26" s="12"/>
      <c r="AK26" s="13"/>
      <c r="AL26" s="11">
        <f t="shared" si="0"/>
        <v>0</v>
      </c>
      <c r="AM26" s="14">
        <f>(AL26/I26)*57</f>
        <v>0</v>
      </c>
      <c r="AN26" s="172" t="s">
        <v>128</v>
      </c>
      <c r="AO26" s="173"/>
      <c r="AP26" s="47"/>
      <c r="AQ26" s="30" t="s">
        <v>102</v>
      </c>
      <c r="AR26" s="15">
        <v>1000000</v>
      </c>
      <c r="AS26" s="15">
        <v>0</v>
      </c>
      <c r="AT26" s="15">
        <v>0</v>
      </c>
      <c r="AU26" s="16">
        <f t="shared" si="1"/>
        <v>1000000</v>
      </c>
      <c r="AV26" s="17">
        <f t="shared" si="3"/>
        <v>0</v>
      </c>
      <c r="AW26" s="17">
        <v>0</v>
      </c>
      <c r="AX26" s="17">
        <v>0</v>
      </c>
      <c r="AY26" s="17">
        <v>0</v>
      </c>
      <c r="AZ26" s="18">
        <f t="shared" si="2"/>
        <v>0</v>
      </c>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row>
    <row r="27" spans="2:135" ht="79.5" customHeight="1">
      <c r="B27" s="159"/>
      <c r="C27" s="88"/>
      <c r="D27" s="109" t="s">
        <v>139</v>
      </c>
      <c r="E27" s="156" t="s">
        <v>108</v>
      </c>
      <c r="F27" s="157"/>
      <c r="G27" s="42">
        <v>7</v>
      </c>
      <c r="H27" s="39" t="s">
        <v>81</v>
      </c>
      <c r="I27" s="13">
        <v>1</v>
      </c>
      <c r="J27" s="9">
        <v>1</v>
      </c>
      <c r="K27" s="10" t="s">
        <v>39</v>
      </c>
      <c r="L27" s="59" t="s">
        <v>55</v>
      </c>
      <c r="M27" s="10" t="s">
        <v>56</v>
      </c>
      <c r="N27" s="12"/>
      <c r="O27" s="13"/>
      <c r="P27" s="12">
        <v>1</v>
      </c>
      <c r="Q27" s="13">
        <v>0</v>
      </c>
      <c r="R27" s="12"/>
      <c r="S27" s="13"/>
      <c r="T27" s="12"/>
      <c r="U27" s="13"/>
      <c r="V27" s="12"/>
      <c r="W27" s="13"/>
      <c r="X27" s="12"/>
      <c r="Y27" s="13"/>
      <c r="Z27" s="12"/>
      <c r="AA27" s="13"/>
      <c r="AB27" s="12"/>
      <c r="AC27" s="13"/>
      <c r="AD27" s="12"/>
      <c r="AE27" s="13"/>
      <c r="AF27" s="12"/>
      <c r="AG27" s="13"/>
      <c r="AH27" s="12"/>
      <c r="AI27" s="13"/>
      <c r="AJ27" s="12"/>
      <c r="AK27" s="13"/>
      <c r="AL27" s="11">
        <f t="shared" si="0"/>
        <v>0</v>
      </c>
      <c r="AM27" s="14">
        <f>AL27/I27</f>
        <v>0</v>
      </c>
      <c r="AN27" s="172" t="s">
        <v>129</v>
      </c>
      <c r="AO27" s="173"/>
      <c r="AP27" s="47"/>
      <c r="AQ27" s="30" t="s">
        <v>119</v>
      </c>
      <c r="AR27" s="15">
        <v>1107538</v>
      </c>
      <c r="AS27" s="15">
        <v>0</v>
      </c>
      <c r="AT27" s="15">
        <v>0</v>
      </c>
      <c r="AU27" s="16">
        <f t="shared" si="1"/>
        <v>1107538</v>
      </c>
      <c r="AV27" s="17">
        <f t="shared" si="3"/>
        <v>0</v>
      </c>
      <c r="AW27" s="17">
        <v>0</v>
      </c>
      <c r="AX27" s="17">
        <v>0</v>
      </c>
      <c r="AY27" s="17">
        <v>0</v>
      </c>
      <c r="AZ27" s="18">
        <f t="shared" ref="AZ27:AZ37" si="4">IF((AV27/AU27)&gt;=100%,100%,AV27/AU27)</f>
        <v>0</v>
      </c>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row>
    <row r="28" spans="2:135" ht="53.25" customHeight="1">
      <c r="B28" s="159"/>
      <c r="C28" s="88"/>
      <c r="D28" s="85"/>
      <c r="E28" s="156" t="s">
        <v>106</v>
      </c>
      <c r="F28" s="157"/>
      <c r="G28" s="42">
        <v>8</v>
      </c>
      <c r="H28" s="39" t="s">
        <v>101</v>
      </c>
      <c r="I28" s="13">
        <v>16</v>
      </c>
      <c r="J28" s="9">
        <v>1</v>
      </c>
      <c r="K28" s="10" t="s">
        <v>68</v>
      </c>
      <c r="L28" s="59" t="s">
        <v>55</v>
      </c>
      <c r="M28" s="10" t="s">
        <v>56</v>
      </c>
      <c r="N28" s="12"/>
      <c r="O28" s="13"/>
      <c r="P28" s="12">
        <v>16</v>
      </c>
      <c r="Q28" s="13">
        <v>0</v>
      </c>
      <c r="R28" s="12"/>
      <c r="S28" s="13"/>
      <c r="T28" s="12"/>
      <c r="U28" s="13"/>
      <c r="V28" s="12"/>
      <c r="W28" s="13"/>
      <c r="X28" s="12"/>
      <c r="Y28" s="13"/>
      <c r="Z28" s="12"/>
      <c r="AA28" s="13"/>
      <c r="AB28" s="12">
        <v>16</v>
      </c>
      <c r="AC28" s="13"/>
      <c r="AD28" s="12"/>
      <c r="AE28" s="13"/>
      <c r="AF28" s="12"/>
      <c r="AG28" s="13"/>
      <c r="AH28" s="12"/>
      <c r="AI28" s="13"/>
      <c r="AJ28" s="12"/>
      <c r="AK28" s="13"/>
      <c r="AL28" s="11">
        <f t="shared" si="0"/>
        <v>0</v>
      </c>
      <c r="AM28" s="14">
        <f>(AL28/I28)*16</f>
        <v>0</v>
      </c>
      <c r="AN28" s="172" t="s">
        <v>69</v>
      </c>
      <c r="AO28" s="173"/>
      <c r="AP28" s="47"/>
      <c r="AQ28" s="30" t="s">
        <v>119</v>
      </c>
      <c r="AR28" s="15">
        <v>1107538</v>
      </c>
      <c r="AS28" s="15">
        <v>0</v>
      </c>
      <c r="AT28" s="15">
        <v>0</v>
      </c>
      <c r="AU28" s="16">
        <f t="shared" si="1"/>
        <v>1107538</v>
      </c>
      <c r="AV28" s="17">
        <f t="shared" si="3"/>
        <v>0</v>
      </c>
      <c r="AW28" s="17">
        <v>0</v>
      </c>
      <c r="AX28" s="17">
        <v>0</v>
      </c>
      <c r="AY28" s="17">
        <v>0</v>
      </c>
      <c r="AZ28" s="18">
        <f t="shared" si="4"/>
        <v>0</v>
      </c>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row>
    <row r="29" spans="2:135" ht="81.75" customHeight="1">
      <c r="B29" s="159"/>
      <c r="C29" s="88"/>
      <c r="D29" s="28" t="s">
        <v>93</v>
      </c>
      <c r="E29" s="156" t="s">
        <v>124</v>
      </c>
      <c r="F29" s="157"/>
      <c r="G29" s="42">
        <v>9</v>
      </c>
      <c r="H29" s="53" t="s">
        <v>82</v>
      </c>
      <c r="I29" s="38">
        <v>1</v>
      </c>
      <c r="J29" s="9">
        <v>1</v>
      </c>
      <c r="K29" s="29" t="s">
        <v>70</v>
      </c>
      <c r="L29" s="59" t="s">
        <v>55</v>
      </c>
      <c r="M29" s="10" t="s">
        <v>56</v>
      </c>
      <c r="N29" s="51"/>
      <c r="O29" s="38"/>
      <c r="P29" s="51">
        <v>1</v>
      </c>
      <c r="Q29" s="38">
        <v>0</v>
      </c>
      <c r="R29" s="51"/>
      <c r="S29" s="38"/>
      <c r="T29" s="51"/>
      <c r="U29" s="38"/>
      <c r="V29" s="51"/>
      <c r="W29" s="38"/>
      <c r="X29" s="51"/>
      <c r="Y29" s="38"/>
      <c r="Z29" s="51"/>
      <c r="AA29" s="38"/>
      <c r="AB29" s="51"/>
      <c r="AC29" s="38"/>
      <c r="AD29" s="51"/>
      <c r="AE29" s="38"/>
      <c r="AF29" s="51"/>
      <c r="AG29" s="38"/>
      <c r="AH29" s="51"/>
      <c r="AI29" s="38"/>
      <c r="AJ29" s="51"/>
      <c r="AK29" s="38"/>
      <c r="AL29" s="11">
        <f t="shared" si="0"/>
        <v>0</v>
      </c>
      <c r="AM29" s="14">
        <f t="shared" ref="AM29:AM39" si="5">AL29/I29</f>
        <v>0</v>
      </c>
      <c r="AN29" s="172" t="s">
        <v>130</v>
      </c>
      <c r="AO29" s="173"/>
      <c r="AP29" s="52"/>
      <c r="AQ29" s="30" t="s">
        <v>102</v>
      </c>
      <c r="AR29" s="15">
        <v>1000000</v>
      </c>
      <c r="AS29" s="15">
        <v>0</v>
      </c>
      <c r="AT29" s="15">
        <v>0</v>
      </c>
      <c r="AU29" s="16">
        <f t="shared" si="1"/>
        <v>1000000</v>
      </c>
      <c r="AV29" s="17">
        <f t="shared" si="3"/>
        <v>0</v>
      </c>
      <c r="AW29" s="17">
        <v>0</v>
      </c>
      <c r="AX29" s="17">
        <v>0</v>
      </c>
      <c r="AY29" s="17">
        <v>0</v>
      </c>
      <c r="AZ29" s="18">
        <f t="shared" si="4"/>
        <v>0</v>
      </c>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row>
    <row r="30" spans="2:135" ht="91.5" customHeight="1">
      <c r="B30" s="159"/>
      <c r="C30" s="88"/>
      <c r="D30" s="28" t="s">
        <v>94</v>
      </c>
      <c r="E30" s="156" t="s">
        <v>109</v>
      </c>
      <c r="F30" s="157"/>
      <c r="G30" s="42">
        <v>10</v>
      </c>
      <c r="H30" s="53" t="s">
        <v>83</v>
      </c>
      <c r="I30" s="38">
        <v>12</v>
      </c>
      <c r="J30" s="9">
        <v>1</v>
      </c>
      <c r="K30" s="29" t="s">
        <v>67</v>
      </c>
      <c r="L30" s="59" t="s">
        <v>55</v>
      </c>
      <c r="M30" s="10" t="s">
        <v>56</v>
      </c>
      <c r="N30" s="51">
        <v>1</v>
      </c>
      <c r="O30" s="38">
        <v>1</v>
      </c>
      <c r="P30" s="51">
        <v>1</v>
      </c>
      <c r="Q30" s="38">
        <v>0</v>
      </c>
      <c r="R30" s="51">
        <v>1</v>
      </c>
      <c r="S30" s="38">
        <v>0</v>
      </c>
      <c r="T30" s="51">
        <v>1</v>
      </c>
      <c r="U30" s="38">
        <v>0</v>
      </c>
      <c r="V30" s="51">
        <v>1</v>
      </c>
      <c r="W30" s="38">
        <v>0</v>
      </c>
      <c r="X30" s="51">
        <v>1</v>
      </c>
      <c r="Y30" s="38">
        <v>0</v>
      </c>
      <c r="Z30" s="51">
        <v>1</v>
      </c>
      <c r="AA30" s="38">
        <v>0</v>
      </c>
      <c r="AB30" s="51">
        <v>1</v>
      </c>
      <c r="AC30" s="38">
        <v>0</v>
      </c>
      <c r="AD30" s="51">
        <v>1</v>
      </c>
      <c r="AE30" s="38">
        <v>0</v>
      </c>
      <c r="AF30" s="51">
        <v>1</v>
      </c>
      <c r="AG30" s="38">
        <v>0</v>
      </c>
      <c r="AH30" s="51">
        <v>1</v>
      </c>
      <c r="AI30" s="38">
        <v>0</v>
      </c>
      <c r="AJ30" s="51">
        <v>1</v>
      </c>
      <c r="AK30" s="38">
        <v>0</v>
      </c>
      <c r="AL30" s="11">
        <f t="shared" si="0"/>
        <v>8.3333333333333329E-2</v>
      </c>
      <c r="AM30" s="14">
        <f>(AL30/I30)*12</f>
        <v>8.3333333333333329E-2</v>
      </c>
      <c r="AN30" s="172" t="s">
        <v>131</v>
      </c>
      <c r="AO30" s="173"/>
      <c r="AP30" s="52"/>
      <c r="AQ30" s="30" t="s">
        <v>119</v>
      </c>
      <c r="AR30" s="15">
        <v>1107538</v>
      </c>
      <c r="AS30" s="15">
        <v>0</v>
      </c>
      <c r="AT30" s="15">
        <v>0</v>
      </c>
      <c r="AU30" s="16">
        <f t="shared" si="1"/>
        <v>1107538</v>
      </c>
      <c r="AV30" s="17">
        <f t="shared" si="3"/>
        <v>0</v>
      </c>
      <c r="AW30" s="17">
        <v>0</v>
      </c>
      <c r="AX30" s="17">
        <v>0</v>
      </c>
      <c r="AY30" s="17">
        <v>0</v>
      </c>
      <c r="AZ30" s="18">
        <f t="shared" si="4"/>
        <v>0</v>
      </c>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row>
    <row r="31" spans="2:135" ht="118" customHeight="1">
      <c r="B31" s="159"/>
      <c r="C31" s="88"/>
      <c r="D31" s="28" t="s">
        <v>95</v>
      </c>
      <c r="E31" s="156" t="s">
        <v>110</v>
      </c>
      <c r="F31" s="157"/>
      <c r="G31" s="42">
        <v>11</v>
      </c>
      <c r="H31" s="53" t="s">
        <v>103</v>
      </c>
      <c r="I31" s="38">
        <v>28</v>
      </c>
      <c r="J31" s="9">
        <v>1</v>
      </c>
      <c r="K31" s="29" t="s">
        <v>70</v>
      </c>
      <c r="L31" s="59" t="s">
        <v>55</v>
      </c>
      <c r="M31" s="10" t="s">
        <v>56</v>
      </c>
      <c r="N31" s="51"/>
      <c r="O31" s="38"/>
      <c r="P31" s="51"/>
      <c r="Q31" s="38"/>
      <c r="R31" s="51"/>
      <c r="S31" s="38"/>
      <c r="T31" s="51"/>
      <c r="U31" s="38"/>
      <c r="V31" s="51"/>
      <c r="W31" s="38"/>
      <c r="X31" s="51"/>
      <c r="Y31" s="38"/>
      <c r="Z31" s="51"/>
      <c r="AA31" s="38"/>
      <c r="AB31" s="51"/>
      <c r="AC31" s="38"/>
      <c r="AD31" s="51">
        <v>28</v>
      </c>
      <c r="AE31" s="38"/>
      <c r="AF31" s="51"/>
      <c r="AG31" s="38"/>
      <c r="AH31" s="51"/>
      <c r="AI31" s="38"/>
      <c r="AJ31" s="51"/>
      <c r="AK31" s="38"/>
      <c r="AL31" s="11">
        <f t="shared" si="0"/>
        <v>0</v>
      </c>
      <c r="AM31" s="14">
        <f>(AL31/I31)*26</f>
        <v>0</v>
      </c>
      <c r="AN31" s="172" t="s">
        <v>132</v>
      </c>
      <c r="AO31" s="173"/>
      <c r="AP31" s="52"/>
      <c r="AQ31" s="30" t="s">
        <v>102</v>
      </c>
      <c r="AR31" s="15">
        <v>1000000</v>
      </c>
      <c r="AS31" s="15">
        <v>0</v>
      </c>
      <c r="AT31" s="15">
        <v>0</v>
      </c>
      <c r="AU31" s="16">
        <f t="shared" si="1"/>
        <v>1000000</v>
      </c>
      <c r="AV31" s="17">
        <f t="shared" si="3"/>
        <v>0</v>
      </c>
      <c r="AW31" s="17">
        <v>0</v>
      </c>
      <c r="AX31" s="17">
        <v>0</v>
      </c>
      <c r="AY31" s="17">
        <v>0</v>
      </c>
      <c r="AZ31" s="18">
        <f t="shared" si="4"/>
        <v>0</v>
      </c>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row>
    <row r="32" spans="2:135" ht="45.75" customHeight="1">
      <c r="B32" s="159"/>
      <c r="C32" s="88"/>
      <c r="D32" s="109" t="s">
        <v>96</v>
      </c>
      <c r="E32" s="179" t="s">
        <v>111</v>
      </c>
      <c r="F32" s="180"/>
      <c r="G32" s="42">
        <v>12</v>
      </c>
      <c r="H32" s="53" t="s">
        <v>87</v>
      </c>
      <c r="I32" s="13">
        <v>1</v>
      </c>
      <c r="J32" s="9">
        <v>1</v>
      </c>
      <c r="K32" s="44" t="s">
        <v>71</v>
      </c>
      <c r="L32" s="59" t="s">
        <v>55</v>
      </c>
      <c r="M32" s="10" t="s">
        <v>56</v>
      </c>
      <c r="N32" s="51"/>
      <c r="O32" s="38"/>
      <c r="P32" s="51"/>
      <c r="Q32" s="38"/>
      <c r="R32" s="51"/>
      <c r="S32" s="38"/>
      <c r="T32" s="51"/>
      <c r="U32" s="38"/>
      <c r="V32" s="51"/>
      <c r="W32" s="38"/>
      <c r="X32" s="51"/>
      <c r="Y32" s="38"/>
      <c r="Z32" s="51"/>
      <c r="AA32" s="38"/>
      <c r="AB32" s="51"/>
      <c r="AC32" s="38"/>
      <c r="AD32" s="51"/>
      <c r="AE32" s="38"/>
      <c r="AF32" s="51"/>
      <c r="AG32" s="38"/>
      <c r="AH32" s="51"/>
      <c r="AI32" s="38"/>
      <c r="AJ32" s="51">
        <v>1</v>
      </c>
      <c r="AK32" s="38"/>
      <c r="AL32" s="11">
        <f t="shared" ref="AL32:AL39" si="6">+(O32+Q32+S32+U32+W32+Y32+AA32+AC32+AE32+AG32+AI32+AK32)/(N32+P32+R32+T32+V32+X32+Z32+AB32+AD32+AF32+AH32+AJ32)</f>
        <v>0</v>
      </c>
      <c r="AM32" s="14">
        <f t="shared" si="5"/>
        <v>0</v>
      </c>
      <c r="AN32" s="172" t="s">
        <v>133</v>
      </c>
      <c r="AO32" s="173"/>
      <c r="AP32" s="52"/>
      <c r="AQ32" s="30" t="s">
        <v>102</v>
      </c>
      <c r="AR32" s="15">
        <v>1000000</v>
      </c>
      <c r="AS32" s="15">
        <v>0</v>
      </c>
      <c r="AT32" s="15">
        <v>0</v>
      </c>
      <c r="AU32" s="16">
        <f t="shared" si="1"/>
        <v>1000000</v>
      </c>
      <c r="AV32" s="17">
        <f t="shared" si="3"/>
        <v>0</v>
      </c>
      <c r="AW32" s="17">
        <v>0</v>
      </c>
      <c r="AX32" s="17">
        <v>0</v>
      </c>
      <c r="AY32" s="17">
        <v>0</v>
      </c>
      <c r="AZ32" s="18">
        <f t="shared" si="4"/>
        <v>0</v>
      </c>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row>
    <row r="33" spans="2:135" ht="51" customHeight="1">
      <c r="B33" s="159"/>
      <c r="C33" s="88"/>
      <c r="D33" s="84"/>
      <c r="E33" s="156" t="s">
        <v>112</v>
      </c>
      <c r="F33" s="157"/>
      <c r="G33" s="42">
        <v>13</v>
      </c>
      <c r="H33" s="53" t="s">
        <v>86</v>
      </c>
      <c r="I33" s="13">
        <v>1</v>
      </c>
      <c r="J33" s="9">
        <v>1</v>
      </c>
      <c r="K33" s="44" t="s">
        <v>39</v>
      </c>
      <c r="L33" s="59" t="s">
        <v>55</v>
      </c>
      <c r="M33" s="10" t="s">
        <v>56</v>
      </c>
      <c r="N33" s="51"/>
      <c r="O33" s="38"/>
      <c r="P33" s="51"/>
      <c r="Q33" s="38"/>
      <c r="R33" s="51"/>
      <c r="S33" s="38"/>
      <c r="T33" s="51"/>
      <c r="U33" s="38"/>
      <c r="V33" s="51"/>
      <c r="W33" s="38"/>
      <c r="X33" s="51"/>
      <c r="Y33" s="38"/>
      <c r="Z33" s="51"/>
      <c r="AA33" s="38"/>
      <c r="AB33" s="51"/>
      <c r="AC33" s="38"/>
      <c r="AD33" s="51"/>
      <c r="AE33" s="38"/>
      <c r="AF33" s="51"/>
      <c r="AG33" s="38"/>
      <c r="AH33" s="51"/>
      <c r="AI33" s="38"/>
      <c r="AJ33" s="51">
        <v>1</v>
      </c>
      <c r="AK33" s="38"/>
      <c r="AL33" s="11">
        <f t="shared" si="6"/>
        <v>0</v>
      </c>
      <c r="AM33" s="14">
        <f>AL33/I33</f>
        <v>0</v>
      </c>
      <c r="AN33" s="172" t="s">
        <v>133</v>
      </c>
      <c r="AO33" s="173"/>
      <c r="AP33" s="52"/>
      <c r="AQ33" s="30" t="s">
        <v>119</v>
      </c>
      <c r="AR33" s="15">
        <v>1107538</v>
      </c>
      <c r="AS33" s="15">
        <v>0</v>
      </c>
      <c r="AT33" s="15">
        <v>0</v>
      </c>
      <c r="AU33" s="16">
        <f t="shared" si="1"/>
        <v>1107538</v>
      </c>
      <c r="AV33" s="17">
        <f t="shared" si="3"/>
        <v>0</v>
      </c>
      <c r="AW33" s="17">
        <v>0</v>
      </c>
      <c r="AX33" s="17">
        <v>0</v>
      </c>
      <c r="AY33" s="17">
        <v>0</v>
      </c>
      <c r="AZ33" s="18">
        <f t="shared" si="4"/>
        <v>0</v>
      </c>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row>
    <row r="34" spans="2:135" ht="38.15" customHeight="1">
      <c r="B34" s="159"/>
      <c r="C34" s="88"/>
      <c r="D34" s="84"/>
      <c r="E34" s="156" t="s">
        <v>113</v>
      </c>
      <c r="F34" s="157"/>
      <c r="G34" s="42">
        <v>14</v>
      </c>
      <c r="H34" s="53" t="s">
        <v>85</v>
      </c>
      <c r="I34" s="13">
        <v>1</v>
      </c>
      <c r="J34" s="9">
        <v>1</v>
      </c>
      <c r="K34" s="44" t="s">
        <v>66</v>
      </c>
      <c r="L34" s="59" t="s">
        <v>55</v>
      </c>
      <c r="M34" s="10" t="s">
        <v>56</v>
      </c>
      <c r="N34" s="51"/>
      <c r="O34" s="38"/>
      <c r="P34" s="51"/>
      <c r="Q34" s="38"/>
      <c r="R34" s="51"/>
      <c r="S34" s="38"/>
      <c r="T34" s="51"/>
      <c r="U34" s="38"/>
      <c r="V34" s="51"/>
      <c r="W34" s="38"/>
      <c r="X34" s="51"/>
      <c r="Y34" s="38"/>
      <c r="Z34" s="51"/>
      <c r="AA34" s="38"/>
      <c r="AB34" s="51"/>
      <c r="AC34" s="38"/>
      <c r="AD34" s="51"/>
      <c r="AE34" s="38"/>
      <c r="AF34" s="51"/>
      <c r="AG34" s="38"/>
      <c r="AH34" s="51"/>
      <c r="AI34" s="38"/>
      <c r="AJ34" s="51">
        <v>1</v>
      </c>
      <c r="AK34" s="38"/>
      <c r="AL34" s="11">
        <f t="shared" si="6"/>
        <v>0</v>
      </c>
      <c r="AM34" s="14">
        <f t="shared" si="5"/>
        <v>0</v>
      </c>
      <c r="AN34" s="172" t="s">
        <v>134</v>
      </c>
      <c r="AO34" s="173"/>
      <c r="AP34" s="52"/>
      <c r="AQ34" s="30" t="s">
        <v>102</v>
      </c>
      <c r="AR34" s="15">
        <v>1000000</v>
      </c>
      <c r="AS34" s="15">
        <v>0</v>
      </c>
      <c r="AT34" s="15">
        <v>0</v>
      </c>
      <c r="AU34" s="16">
        <f t="shared" si="1"/>
        <v>1000000</v>
      </c>
      <c r="AV34" s="17">
        <f t="shared" si="3"/>
        <v>0</v>
      </c>
      <c r="AW34" s="17">
        <v>0</v>
      </c>
      <c r="AX34" s="17">
        <v>0</v>
      </c>
      <c r="AY34" s="17">
        <v>0</v>
      </c>
      <c r="AZ34" s="18">
        <f t="shared" si="4"/>
        <v>0</v>
      </c>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row>
    <row r="35" spans="2:135" ht="42.45">
      <c r="B35" s="159"/>
      <c r="C35" s="88"/>
      <c r="D35" s="84"/>
      <c r="E35" s="156" t="s">
        <v>114</v>
      </c>
      <c r="F35" s="157"/>
      <c r="G35" s="42">
        <v>15</v>
      </c>
      <c r="H35" s="53" t="s">
        <v>84</v>
      </c>
      <c r="I35" s="13">
        <v>1</v>
      </c>
      <c r="J35" s="9">
        <v>1</v>
      </c>
      <c r="K35" s="44" t="s">
        <v>66</v>
      </c>
      <c r="L35" s="59" t="s">
        <v>55</v>
      </c>
      <c r="M35" s="10" t="s">
        <v>56</v>
      </c>
      <c r="N35" s="51"/>
      <c r="O35" s="38"/>
      <c r="P35" s="51"/>
      <c r="Q35" s="38"/>
      <c r="R35" s="51"/>
      <c r="S35" s="38"/>
      <c r="T35" s="51"/>
      <c r="U35" s="38"/>
      <c r="V35" s="51"/>
      <c r="W35" s="38"/>
      <c r="X35" s="51"/>
      <c r="Y35" s="38"/>
      <c r="Z35" s="51"/>
      <c r="AA35" s="38"/>
      <c r="AB35" s="51"/>
      <c r="AC35" s="38"/>
      <c r="AD35" s="51"/>
      <c r="AE35" s="38"/>
      <c r="AF35" s="51"/>
      <c r="AG35" s="38"/>
      <c r="AH35" s="51"/>
      <c r="AI35" s="38"/>
      <c r="AJ35" s="51">
        <v>1</v>
      </c>
      <c r="AK35" s="38"/>
      <c r="AL35" s="11">
        <f t="shared" si="6"/>
        <v>0</v>
      </c>
      <c r="AM35" s="14">
        <f t="shared" si="5"/>
        <v>0</v>
      </c>
      <c r="AN35" s="172" t="s">
        <v>135</v>
      </c>
      <c r="AO35" s="173"/>
      <c r="AP35" s="52"/>
      <c r="AQ35" s="30" t="s">
        <v>119</v>
      </c>
      <c r="AR35" s="15">
        <v>1107538</v>
      </c>
      <c r="AS35" s="15">
        <v>0</v>
      </c>
      <c r="AT35" s="15">
        <v>0</v>
      </c>
      <c r="AU35" s="16">
        <f t="shared" si="1"/>
        <v>1107538</v>
      </c>
      <c r="AV35" s="17">
        <f t="shared" si="3"/>
        <v>0</v>
      </c>
      <c r="AW35" s="17">
        <v>0</v>
      </c>
      <c r="AX35" s="17">
        <v>0</v>
      </c>
      <c r="AY35" s="17">
        <v>0</v>
      </c>
      <c r="AZ35" s="18">
        <f t="shared" si="4"/>
        <v>0</v>
      </c>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row>
    <row r="36" spans="2:135" ht="82.5" customHeight="1">
      <c r="B36" s="159"/>
      <c r="C36" s="88"/>
      <c r="D36" s="85"/>
      <c r="E36" s="156" t="s">
        <v>115</v>
      </c>
      <c r="F36" s="157"/>
      <c r="G36" s="42">
        <v>16</v>
      </c>
      <c r="H36" s="53" t="s">
        <v>72</v>
      </c>
      <c r="I36" s="13">
        <v>1</v>
      </c>
      <c r="J36" s="9">
        <v>1</v>
      </c>
      <c r="K36" s="44" t="s">
        <v>66</v>
      </c>
      <c r="L36" s="59" t="s">
        <v>55</v>
      </c>
      <c r="M36" s="10" t="s">
        <v>56</v>
      </c>
      <c r="N36" s="51"/>
      <c r="O36" s="38"/>
      <c r="P36" s="51"/>
      <c r="Q36" s="38"/>
      <c r="R36" s="51"/>
      <c r="S36" s="38"/>
      <c r="T36" s="51"/>
      <c r="U36" s="38"/>
      <c r="V36" s="51"/>
      <c r="W36" s="38"/>
      <c r="X36" s="51"/>
      <c r="Y36" s="38"/>
      <c r="Z36" s="51"/>
      <c r="AA36" s="38"/>
      <c r="AB36" s="51"/>
      <c r="AC36" s="38"/>
      <c r="AD36" s="51"/>
      <c r="AE36" s="38"/>
      <c r="AF36" s="51"/>
      <c r="AG36" s="38"/>
      <c r="AH36" s="51"/>
      <c r="AI36" s="38"/>
      <c r="AJ36" s="51">
        <v>1</v>
      </c>
      <c r="AK36" s="38"/>
      <c r="AL36" s="11">
        <f t="shared" si="6"/>
        <v>0</v>
      </c>
      <c r="AM36" s="14">
        <f t="shared" si="5"/>
        <v>0</v>
      </c>
      <c r="AN36" s="172" t="s">
        <v>73</v>
      </c>
      <c r="AO36" s="173"/>
      <c r="AP36" s="52"/>
      <c r="AQ36" s="30" t="s">
        <v>119</v>
      </c>
      <c r="AR36" s="15">
        <v>1107538</v>
      </c>
      <c r="AS36" s="15">
        <v>0</v>
      </c>
      <c r="AT36" s="15">
        <v>0</v>
      </c>
      <c r="AU36" s="16">
        <f t="shared" si="1"/>
        <v>1107538</v>
      </c>
      <c r="AV36" s="17">
        <f t="shared" si="3"/>
        <v>0</v>
      </c>
      <c r="AW36" s="17">
        <v>0</v>
      </c>
      <c r="AX36" s="17">
        <v>0</v>
      </c>
      <c r="AY36" s="17">
        <v>0</v>
      </c>
      <c r="AZ36" s="18">
        <f t="shared" si="4"/>
        <v>0</v>
      </c>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row>
    <row r="37" spans="2:135" ht="63.75" customHeight="1">
      <c r="B37" s="159"/>
      <c r="C37" s="88"/>
      <c r="D37" s="28" t="s">
        <v>97</v>
      </c>
      <c r="E37" s="156" t="s">
        <v>116</v>
      </c>
      <c r="F37" s="157"/>
      <c r="G37" s="42">
        <v>17</v>
      </c>
      <c r="H37" s="53" t="s">
        <v>88</v>
      </c>
      <c r="I37" s="13">
        <v>1</v>
      </c>
      <c r="J37" s="9">
        <v>1</v>
      </c>
      <c r="K37" s="44" t="s">
        <v>66</v>
      </c>
      <c r="L37" s="59" t="s">
        <v>55</v>
      </c>
      <c r="M37" s="10" t="s">
        <v>56</v>
      </c>
      <c r="N37" s="51"/>
      <c r="O37" s="38"/>
      <c r="P37" s="51"/>
      <c r="Q37" s="38"/>
      <c r="R37" s="51"/>
      <c r="S37" s="38"/>
      <c r="T37" s="51"/>
      <c r="U37" s="38"/>
      <c r="V37" s="51"/>
      <c r="W37" s="38"/>
      <c r="X37" s="51"/>
      <c r="Y37" s="38"/>
      <c r="Z37" s="51"/>
      <c r="AA37" s="38"/>
      <c r="AB37" s="51"/>
      <c r="AC37" s="38"/>
      <c r="AD37" s="51"/>
      <c r="AE37" s="38"/>
      <c r="AF37" s="51"/>
      <c r="AG37" s="38"/>
      <c r="AH37" s="51"/>
      <c r="AI37" s="38"/>
      <c r="AJ37" s="51">
        <v>1</v>
      </c>
      <c r="AK37" s="38"/>
      <c r="AL37" s="11">
        <f t="shared" si="6"/>
        <v>0</v>
      </c>
      <c r="AM37" s="54">
        <f t="shared" si="5"/>
        <v>0</v>
      </c>
      <c r="AN37" s="130" t="s">
        <v>136</v>
      </c>
      <c r="AO37" s="131"/>
      <c r="AP37" s="55"/>
      <c r="AQ37" s="30" t="s">
        <v>102</v>
      </c>
      <c r="AR37" s="15">
        <v>1000000</v>
      </c>
      <c r="AS37" s="31">
        <v>0</v>
      </c>
      <c r="AT37" s="31">
        <v>0</v>
      </c>
      <c r="AU37" s="56">
        <f t="shared" si="1"/>
        <v>1000000</v>
      </c>
      <c r="AV37" s="17">
        <f t="shared" si="3"/>
        <v>0</v>
      </c>
      <c r="AW37" s="32">
        <v>0</v>
      </c>
      <c r="AX37" s="32">
        <v>0</v>
      </c>
      <c r="AY37" s="32">
        <v>0</v>
      </c>
      <c r="AZ37" s="33">
        <f t="shared" si="4"/>
        <v>0</v>
      </c>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row>
    <row r="38" spans="2:135" ht="62.25" customHeight="1">
      <c r="B38" s="159"/>
      <c r="C38" s="88"/>
      <c r="D38" s="28" t="s">
        <v>98</v>
      </c>
      <c r="E38" s="160" t="s">
        <v>117</v>
      </c>
      <c r="F38" s="157"/>
      <c r="G38" s="42">
        <v>18</v>
      </c>
      <c r="H38" s="39" t="s">
        <v>89</v>
      </c>
      <c r="I38" s="13">
        <v>4</v>
      </c>
      <c r="J38" s="9">
        <v>1</v>
      </c>
      <c r="K38" s="44" t="s">
        <v>40</v>
      </c>
      <c r="L38" s="59" t="s">
        <v>55</v>
      </c>
      <c r="M38" s="10" t="s">
        <v>56</v>
      </c>
      <c r="N38" s="12"/>
      <c r="O38" s="13"/>
      <c r="P38" s="12"/>
      <c r="Q38" s="13"/>
      <c r="R38" s="12">
        <v>1</v>
      </c>
      <c r="S38" s="13"/>
      <c r="T38" s="12"/>
      <c r="U38" s="13"/>
      <c r="V38" s="12"/>
      <c r="W38" s="13"/>
      <c r="X38" s="12">
        <v>1</v>
      </c>
      <c r="Y38" s="13"/>
      <c r="Z38" s="12"/>
      <c r="AA38" s="13"/>
      <c r="AB38" s="12"/>
      <c r="AC38" s="13"/>
      <c r="AD38" s="12">
        <v>1</v>
      </c>
      <c r="AE38" s="13"/>
      <c r="AF38" s="12"/>
      <c r="AG38" s="13"/>
      <c r="AH38" s="12"/>
      <c r="AI38" s="13"/>
      <c r="AJ38" s="51">
        <v>1</v>
      </c>
      <c r="AK38" s="38"/>
      <c r="AL38" s="11">
        <f t="shared" si="6"/>
        <v>0</v>
      </c>
      <c r="AM38" s="54">
        <f>(AL38/I38)*4</f>
        <v>0</v>
      </c>
      <c r="AN38" s="130" t="s">
        <v>137</v>
      </c>
      <c r="AO38" s="131"/>
      <c r="AP38" s="57"/>
      <c r="AQ38" s="30" t="s">
        <v>102</v>
      </c>
      <c r="AR38" s="15">
        <v>1000000</v>
      </c>
      <c r="AS38" s="31">
        <v>0</v>
      </c>
      <c r="AT38" s="31">
        <v>0</v>
      </c>
      <c r="AU38" s="56">
        <f t="shared" si="1"/>
        <v>1000000</v>
      </c>
      <c r="AV38" s="17">
        <f t="shared" si="3"/>
        <v>0</v>
      </c>
      <c r="AW38" s="32">
        <v>0</v>
      </c>
      <c r="AX38" s="32">
        <v>0</v>
      </c>
      <c r="AY38" s="32">
        <v>0</v>
      </c>
      <c r="AZ38" s="33">
        <f>IF((AV38/AU38)&gt;=100%,100%,AV38/AU38)</f>
        <v>0</v>
      </c>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row>
    <row r="39" spans="2:135" ht="76.5" customHeight="1">
      <c r="B39" s="159"/>
      <c r="C39" s="88"/>
      <c r="D39" s="28" t="s">
        <v>99</v>
      </c>
      <c r="E39" s="156" t="s">
        <v>118</v>
      </c>
      <c r="F39" s="157"/>
      <c r="G39" s="42">
        <v>19</v>
      </c>
      <c r="H39" s="39" t="s">
        <v>90</v>
      </c>
      <c r="I39" s="13">
        <v>1</v>
      </c>
      <c r="J39" s="9">
        <v>1</v>
      </c>
      <c r="K39" s="44" t="s">
        <v>54</v>
      </c>
      <c r="L39" s="59" t="s">
        <v>55</v>
      </c>
      <c r="M39" s="10" t="s">
        <v>56</v>
      </c>
      <c r="N39" s="12"/>
      <c r="O39" s="13"/>
      <c r="P39" s="12"/>
      <c r="Q39" s="13"/>
      <c r="R39" s="12"/>
      <c r="S39" s="13"/>
      <c r="T39" s="12"/>
      <c r="U39" s="13"/>
      <c r="V39" s="12"/>
      <c r="W39" s="13"/>
      <c r="X39" s="12"/>
      <c r="Y39" s="13"/>
      <c r="Z39" s="12"/>
      <c r="AA39" s="13"/>
      <c r="AB39" s="12"/>
      <c r="AC39" s="13"/>
      <c r="AD39" s="12"/>
      <c r="AE39" s="13"/>
      <c r="AF39" s="12"/>
      <c r="AG39" s="13"/>
      <c r="AH39" s="12"/>
      <c r="AI39" s="13"/>
      <c r="AJ39" s="12">
        <v>1</v>
      </c>
      <c r="AK39" s="13"/>
      <c r="AL39" s="11">
        <f t="shared" si="6"/>
        <v>0</v>
      </c>
      <c r="AM39" s="14">
        <f t="shared" si="5"/>
        <v>0</v>
      </c>
      <c r="AN39" s="172" t="s">
        <v>138</v>
      </c>
      <c r="AO39" s="173"/>
      <c r="AP39" s="57"/>
      <c r="AQ39" s="30" t="s">
        <v>102</v>
      </c>
      <c r="AR39" s="15">
        <v>1000000</v>
      </c>
      <c r="AS39" s="15">
        <v>0</v>
      </c>
      <c r="AT39" s="15">
        <v>0</v>
      </c>
      <c r="AU39" s="16">
        <f t="shared" si="1"/>
        <v>1000000</v>
      </c>
      <c r="AV39" s="17">
        <f t="shared" si="3"/>
        <v>0</v>
      </c>
      <c r="AW39" s="17">
        <v>0</v>
      </c>
      <c r="AX39" s="17">
        <v>0</v>
      </c>
      <c r="AY39" s="17">
        <v>0</v>
      </c>
      <c r="AZ39" s="18">
        <f>IF((AV39/AU39)&gt;=100%,100%,AV39/AU39)</f>
        <v>0</v>
      </c>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row>
    <row r="40" spans="2:135" ht="8.15" customHeight="1">
      <c r="B40" s="19" t="s">
        <v>43</v>
      </c>
      <c r="C40" s="19"/>
      <c r="D40" s="19"/>
      <c r="E40" s="19"/>
      <c r="F40" s="19"/>
      <c r="G40" s="58"/>
      <c r="H40" s="19"/>
      <c r="I40" s="183" t="s">
        <v>41</v>
      </c>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5"/>
      <c r="AM40" s="189">
        <f>AVERAGE(AM13:AM39)</f>
        <v>5.701754385964912E-2</v>
      </c>
      <c r="AN40" s="19"/>
      <c r="AO40" s="19"/>
      <c r="AP40" s="19"/>
      <c r="AQ40" s="190" t="s">
        <v>42</v>
      </c>
      <c r="AR40" s="191"/>
      <c r="AS40" s="191"/>
      <c r="AT40" s="192"/>
      <c r="AU40" s="181">
        <f>SUM(AU13:AU39)</f>
        <v>18645228</v>
      </c>
      <c r="AV40" s="181">
        <f>SUM(AV13:AV39)</f>
        <v>0</v>
      </c>
      <c r="AW40" s="181">
        <f>SUM(AW13:AW39)</f>
        <v>0</v>
      </c>
      <c r="AX40" s="181">
        <f>SUM(AX13:AX37)</f>
        <v>0</v>
      </c>
      <c r="AY40" s="181">
        <f>SUM(AY13:AY37)</f>
        <v>0</v>
      </c>
      <c r="AZ40" s="119">
        <f>IF((AV40/AU40)&gt;=100%,100%,AV40/AU40)</f>
        <v>0</v>
      </c>
      <c r="BA40" s="114"/>
    </row>
    <row r="41" spans="2:135" ht="8.15" customHeight="1" thickBot="1">
      <c r="B41" s="19" t="s">
        <v>43</v>
      </c>
      <c r="C41" s="19"/>
      <c r="D41" s="19"/>
      <c r="E41" s="19"/>
      <c r="F41" s="19"/>
      <c r="G41" s="58"/>
      <c r="H41" s="19"/>
      <c r="I41" s="186"/>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8"/>
      <c r="AM41" s="127"/>
      <c r="AN41" s="19"/>
      <c r="AO41" s="19"/>
      <c r="AP41" s="19"/>
      <c r="AQ41" s="124"/>
      <c r="AR41" s="125"/>
      <c r="AS41" s="125"/>
      <c r="AT41" s="126"/>
      <c r="AU41" s="182"/>
      <c r="AV41" s="182"/>
      <c r="AW41" s="182"/>
      <c r="AX41" s="182"/>
      <c r="AY41" s="182"/>
      <c r="AZ41" s="120"/>
      <c r="BA41" s="114"/>
    </row>
    <row r="42" spans="2:135" ht="5.15" customHeight="1" thickBot="1">
      <c r="B42" s="20"/>
      <c r="C42" s="20"/>
      <c r="D42" s="121"/>
      <c r="E42" s="121"/>
      <c r="F42" s="121"/>
    </row>
    <row r="43" spans="2:135" ht="20.149999999999999" customHeight="1" thickBot="1">
      <c r="B43" s="60" t="s">
        <v>44</v>
      </c>
      <c r="C43" s="122" t="s">
        <v>144</v>
      </c>
      <c r="D43" s="122"/>
      <c r="E43" s="122"/>
      <c r="F43" s="122"/>
      <c r="G43" s="122"/>
      <c r="H43" s="122"/>
      <c r="I43" s="122"/>
      <c r="J43" s="122"/>
      <c r="K43" s="122"/>
      <c r="L43" s="122"/>
      <c r="M43" s="122"/>
      <c r="N43" s="123"/>
      <c r="AS43" s="21"/>
      <c r="AU43" s="22"/>
    </row>
    <row r="44" spans="2:135" ht="5.15" customHeight="1" thickBot="1">
      <c r="B44" s="61"/>
      <c r="C44" s="2"/>
      <c r="F44" s="2"/>
      <c r="G44" s="2"/>
      <c r="H44" s="2"/>
      <c r="I44" s="2"/>
      <c r="J44" s="2"/>
      <c r="K44" s="2"/>
      <c r="AR44" s="1"/>
    </row>
    <row r="45" spans="2:135" ht="20.149999999999999" customHeight="1" thickBot="1">
      <c r="B45" s="60" t="s">
        <v>45</v>
      </c>
      <c r="C45" s="122" t="s">
        <v>144</v>
      </c>
      <c r="D45" s="122"/>
      <c r="E45" s="122"/>
      <c r="F45" s="122"/>
      <c r="G45" s="122"/>
      <c r="H45" s="122"/>
      <c r="I45" s="122"/>
      <c r="J45" s="122"/>
      <c r="K45" s="122"/>
      <c r="L45" s="122"/>
      <c r="M45" s="122"/>
      <c r="N45" s="123"/>
      <c r="AS45" s="21"/>
      <c r="AU45" s="22"/>
    </row>
    <row r="46" spans="2:135" ht="5.15" customHeight="1" thickBot="1">
      <c r="B46" s="61"/>
      <c r="C46" s="2"/>
      <c r="F46" s="2"/>
      <c r="G46" s="2"/>
      <c r="H46" s="2"/>
      <c r="I46" s="2"/>
      <c r="J46" s="2"/>
      <c r="K46" s="2"/>
      <c r="AR46" s="1"/>
    </row>
    <row r="47" spans="2:135" ht="20.149999999999999" customHeight="1" thickBot="1">
      <c r="B47" s="60" t="s">
        <v>46</v>
      </c>
      <c r="C47" s="129">
        <v>45322</v>
      </c>
      <c r="D47" s="122"/>
      <c r="E47" s="122"/>
      <c r="F47" s="122"/>
      <c r="G47" s="122"/>
      <c r="H47" s="122"/>
      <c r="I47" s="122"/>
      <c r="J47" s="122"/>
      <c r="K47" s="122"/>
      <c r="L47" s="122"/>
      <c r="M47" s="122"/>
      <c r="N47" s="123"/>
      <c r="AS47" s="21"/>
      <c r="AU47" s="22"/>
    </row>
    <row r="48" spans="2:135">
      <c r="D48" s="128"/>
      <c r="E48" s="128"/>
      <c r="F48" s="128"/>
      <c r="AU48" s="23"/>
      <c r="AV48" s="24"/>
      <c r="AW48" s="25"/>
    </row>
    <row r="49" spans="1:54">
      <c r="D49" s="128"/>
      <c r="E49" s="128"/>
      <c r="F49" s="128"/>
      <c r="AU49" s="26"/>
      <c r="AV49" s="27"/>
      <c r="AW49" s="25"/>
    </row>
    <row r="50" spans="1:54" s="5" customFormat="1">
      <c r="A50" s="1"/>
      <c r="B50" s="1"/>
      <c r="C50" s="1"/>
      <c r="D50" s="128"/>
      <c r="E50" s="128"/>
      <c r="F50" s="128"/>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3"/>
      <c r="AN50" s="1"/>
      <c r="AO50" s="1"/>
      <c r="AP50" s="1"/>
      <c r="AQ50" s="1"/>
      <c r="AR50" s="4"/>
      <c r="AS50" s="4"/>
      <c r="AT50" s="4"/>
      <c r="AU50" s="26"/>
      <c r="AV50" s="27"/>
      <c r="AW50" s="25"/>
      <c r="AX50" s="4"/>
      <c r="AY50" s="4"/>
      <c r="BA50" s="2"/>
      <c r="BB50" s="1"/>
    </row>
    <row r="51" spans="1:54" s="5" customFormat="1">
      <c r="A51" s="1"/>
      <c r="B51" s="1"/>
      <c r="C51" s="1"/>
      <c r="D51" s="128"/>
      <c r="E51" s="128"/>
      <c r="F51" s="128"/>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3"/>
      <c r="AN51" s="1"/>
      <c r="AO51" s="1"/>
      <c r="AP51" s="1"/>
      <c r="AQ51" s="1"/>
      <c r="AR51" s="4"/>
      <c r="AS51" s="4"/>
      <c r="AT51" s="4"/>
      <c r="AU51" s="26"/>
      <c r="AV51" s="27"/>
      <c r="AW51" s="25"/>
      <c r="AX51" s="4"/>
      <c r="AY51" s="4"/>
      <c r="BA51" s="2"/>
      <c r="BB51" s="1"/>
    </row>
    <row r="52" spans="1:54" s="5" customFormat="1">
      <c r="A52" s="1"/>
      <c r="B52" s="1"/>
      <c r="C52" s="1"/>
      <c r="D52" s="128"/>
      <c r="E52" s="128"/>
      <c r="F52" s="128"/>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3"/>
      <c r="AN52" s="1"/>
      <c r="AO52" s="1"/>
      <c r="AP52" s="1"/>
      <c r="AQ52" s="1"/>
      <c r="AR52" s="4"/>
      <c r="AS52" s="4"/>
      <c r="AT52" s="4"/>
      <c r="AU52" s="26"/>
      <c r="AV52" s="27"/>
      <c r="AW52" s="25"/>
      <c r="AX52" s="4"/>
      <c r="AY52" s="4"/>
      <c r="BA52" s="2"/>
      <c r="BB52" s="1"/>
    </row>
    <row r="53" spans="1:54" s="5" customFormat="1">
      <c r="A53" s="1"/>
      <c r="B53" s="1"/>
      <c r="C53" s="1"/>
      <c r="D53" s="128"/>
      <c r="E53" s="128"/>
      <c r="F53" s="128"/>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3"/>
      <c r="AN53" s="1"/>
      <c r="AO53" s="1"/>
      <c r="AP53" s="1"/>
      <c r="AQ53" s="1"/>
      <c r="AR53" s="4"/>
      <c r="AS53" s="4"/>
      <c r="AT53" s="4"/>
      <c r="AU53" s="26"/>
      <c r="AV53" s="27"/>
      <c r="AW53" s="25"/>
      <c r="AX53" s="4"/>
      <c r="AY53" s="4"/>
      <c r="BA53" s="2"/>
      <c r="BB53" s="1"/>
    </row>
    <row r="54" spans="1:54" s="5" customFormat="1">
      <c r="A54" s="1"/>
      <c r="B54" s="1"/>
      <c r="C54" s="1"/>
      <c r="D54" s="128"/>
      <c r="E54" s="128"/>
      <c r="F54" s="128"/>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3"/>
      <c r="AN54" s="1"/>
      <c r="AO54" s="1"/>
      <c r="AP54" s="1"/>
      <c r="AQ54" s="1"/>
      <c r="AR54" s="4"/>
      <c r="AS54" s="4"/>
      <c r="AT54" s="4"/>
      <c r="AU54" s="25"/>
      <c r="AV54" s="25"/>
      <c r="AW54" s="25"/>
      <c r="AX54" s="4"/>
      <c r="AY54" s="4"/>
      <c r="BA54" s="2"/>
      <c r="BB54" s="1"/>
    </row>
    <row r="55" spans="1:54" s="5" customFormat="1">
      <c r="A55" s="1"/>
      <c r="B55" s="1"/>
      <c r="C55" s="1"/>
      <c r="D55" s="128"/>
      <c r="E55" s="128"/>
      <c r="F55" s="128"/>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3"/>
      <c r="AN55" s="1"/>
      <c r="AO55" s="1"/>
      <c r="AP55" s="1"/>
      <c r="AQ55" s="1"/>
      <c r="AR55" s="4"/>
      <c r="AS55" s="4"/>
      <c r="AT55" s="4"/>
      <c r="AU55" s="25"/>
      <c r="AV55" s="25"/>
      <c r="AW55" s="4"/>
      <c r="AX55" s="4"/>
      <c r="AY55" s="4"/>
      <c r="BA55" s="2"/>
      <c r="BB55" s="1"/>
    </row>
    <row r="56" spans="1:54" s="5" customFormat="1">
      <c r="A56" s="1"/>
      <c r="B56" s="1"/>
      <c r="C56" s="1"/>
      <c r="D56" s="128"/>
      <c r="E56" s="128"/>
      <c r="F56" s="128"/>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3"/>
      <c r="AN56" s="1"/>
      <c r="AO56" s="1"/>
      <c r="AP56" s="1"/>
      <c r="AQ56" s="1"/>
      <c r="AR56" s="4"/>
      <c r="AS56" s="4"/>
      <c r="AT56" s="4"/>
      <c r="AU56" s="4"/>
      <c r="AV56" s="4"/>
      <c r="AW56" s="4"/>
      <c r="AX56" s="4"/>
      <c r="AY56" s="4"/>
      <c r="BA56" s="2"/>
      <c r="BB56" s="1"/>
    </row>
    <row r="57" spans="1:54" s="5" customFormat="1">
      <c r="A57" s="1"/>
      <c r="B57" s="1"/>
      <c r="C57" s="1"/>
      <c r="D57" s="2"/>
      <c r="E57" s="2"/>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3"/>
      <c r="AN57" s="1"/>
      <c r="AO57" s="1"/>
      <c r="AP57" s="1"/>
      <c r="AQ57" s="1"/>
      <c r="AR57" s="4"/>
      <c r="AS57" s="4"/>
      <c r="AT57" s="4"/>
      <c r="AU57" s="4"/>
      <c r="AV57" s="4"/>
      <c r="AW57" s="4"/>
      <c r="AX57" s="4"/>
      <c r="AY57" s="4"/>
      <c r="BA57" s="2"/>
      <c r="BB57" s="1"/>
    </row>
  </sheetData>
  <mergeCells count="155">
    <mergeCell ref="AN24:AO24"/>
    <mergeCell ref="D23:D26"/>
    <mergeCell ref="D27:D28"/>
    <mergeCell ref="D32:D36"/>
    <mergeCell ref="L13:L21"/>
    <mergeCell ref="M13:M21"/>
    <mergeCell ref="D55:F55"/>
    <mergeCell ref="D56:F56"/>
    <mergeCell ref="C10:C12"/>
    <mergeCell ref="C13:C39"/>
    <mergeCell ref="E24:F24"/>
    <mergeCell ref="D49:F49"/>
    <mergeCell ref="D50:F50"/>
    <mergeCell ref="D51:F51"/>
    <mergeCell ref="D52:F52"/>
    <mergeCell ref="D53:F53"/>
    <mergeCell ref="D54:F54"/>
    <mergeCell ref="AN38:AO38"/>
    <mergeCell ref="E39:F39"/>
    <mergeCell ref="AN39:AO39"/>
    <mergeCell ref="AN34:AO34"/>
    <mergeCell ref="E35:F35"/>
    <mergeCell ref="AN35:AO35"/>
    <mergeCell ref="E36:F36"/>
    <mergeCell ref="BA40:BA41"/>
    <mergeCell ref="D42:F42"/>
    <mergeCell ref="D48:F48"/>
    <mergeCell ref="AU40:AU41"/>
    <mergeCell ref="AV40:AV41"/>
    <mergeCell ref="AW40:AW41"/>
    <mergeCell ref="AX40:AX41"/>
    <mergeCell ref="AY40:AY41"/>
    <mergeCell ref="AZ40:AZ41"/>
    <mergeCell ref="I40:AL41"/>
    <mergeCell ref="AM40:AM41"/>
    <mergeCell ref="AQ40:AT41"/>
    <mergeCell ref="C43:N43"/>
    <mergeCell ref="C45:N45"/>
    <mergeCell ref="C47:N47"/>
    <mergeCell ref="AN36:AO36"/>
    <mergeCell ref="E37:F37"/>
    <mergeCell ref="AN37:AO37"/>
    <mergeCell ref="E31:F31"/>
    <mergeCell ref="AN31:AO31"/>
    <mergeCell ref="E32:F32"/>
    <mergeCell ref="AN32:AO32"/>
    <mergeCell ref="E33:F33"/>
    <mergeCell ref="AN33:AO33"/>
    <mergeCell ref="E34:F34"/>
    <mergeCell ref="E29:F29"/>
    <mergeCell ref="AN29:AO29"/>
    <mergeCell ref="E30:F30"/>
    <mergeCell ref="AN30:AO30"/>
    <mergeCell ref="AN25:AO25"/>
    <mergeCell ref="AN26:AO26"/>
    <mergeCell ref="E27:F27"/>
    <mergeCell ref="AN27:AO27"/>
    <mergeCell ref="E28:F28"/>
    <mergeCell ref="AN28:AO28"/>
    <mergeCell ref="E23:F23"/>
    <mergeCell ref="AN23:AO23"/>
    <mergeCell ref="E25:F26"/>
    <mergeCell ref="AW13:AW21"/>
    <mergeCell ref="AX13:AX21"/>
    <mergeCell ref="AY13:AY21"/>
    <mergeCell ref="AZ13:AZ21"/>
    <mergeCell ref="E14:E21"/>
    <mergeCell ref="E22:F22"/>
    <mergeCell ref="AN22:AO22"/>
    <mergeCell ref="AS13:AS21"/>
    <mergeCell ref="AT13:AT21"/>
    <mergeCell ref="AU13:AU21"/>
    <mergeCell ref="AV13:AV21"/>
    <mergeCell ref="AQ13:AQ15"/>
    <mergeCell ref="AQ16:AQ21"/>
    <mergeCell ref="AR13:AR15"/>
    <mergeCell ref="AR16:AR21"/>
    <mergeCell ref="AJ13:AJ21"/>
    <mergeCell ref="AK13:AK21"/>
    <mergeCell ref="AL13:AL21"/>
    <mergeCell ref="AM13:AM21"/>
    <mergeCell ref="W13:W21"/>
    <mergeCell ref="J13:J21"/>
    <mergeCell ref="K13:K21"/>
    <mergeCell ref="N13:N21"/>
    <mergeCell ref="O13:O21"/>
    <mergeCell ref="AN13:AO21"/>
    <mergeCell ref="AP13:AP21"/>
    <mergeCell ref="AD13:AD21"/>
    <mergeCell ref="AE13:AE21"/>
    <mergeCell ref="AF13:AF21"/>
    <mergeCell ref="AG13:AG21"/>
    <mergeCell ref="AH13:AH21"/>
    <mergeCell ref="AI13:AI21"/>
    <mergeCell ref="X13:X21"/>
    <mergeCell ref="Y13:Y21"/>
    <mergeCell ref="Z13:Z21"/>
    <mergeCell ref="AA13:AA21"/>
    <mergeCell ref="AB13:AB21"/>
    <mergeCell ref="AC13:AC21"/>
    <mergeCell ref="E13:F13"/>
    <mergeCell ref="G13:G21"/>
    <mergeCell ref="H13:H21"/>
    <mergeCell ref="I13:I21"/>
    <mergeCell ref="B13:B39"/>
    <mergeCell ref="D13:D21"/>
    <mergeCell ref="E38:F38"/>
    <mergeCell ref="Z11:AA11"/>
    <mergeCell ref="AB11:AC11"/>
    <mergeCell ref="H10:H12"/>
    <mergeCell ref="I10:I12"/>
    <mergeCell ref="J10:J12"/>
    <mergeCell ref="K10:K12"/>
    <mergeCell ref="L10:L12"/>
    <mergeCell ref="M10:M12"/>
    <mergeCell ref="B10:B12"/>
    <mergeCell ref="D10:D12"/>
    <mergeCell ref="E10:F12"/>
    <mergeCell ref="G10:G12"/>
    <mergeCell ref="P13:P21"/>
    <mergeCell ref="Q13:Q21"/>
    <mergeCell ref="R13:R21"/>
    <mergeCell ref="T13:T21"/>
    <mergeCell ref="V13:V21"/>
    <mergeCell ref="AD11:AE11"/>
    <mergeCell ref="AF11:AG11"/>
    <mergeCell ref="AH11:AI11"/>
    <mergeCell ref="AJ11:AK11"/>
    <mergeCell ref="AV10:AV12"/>
    <mergeCell ref="AW10:AY11"/>
    <mergeCell ref="AZ10:AZ12"/>
    <mergeCell ref="N11:O11"/>
    <mergeCell ref="P11:Q11"/>
    <mergeCell ref="N10:AK10"/>
    <mergeCell ref="AL10:AM10"/>
    <mergeCell ref="AN10:AO12"/>
    <mergeCell ref="AP10:AP12"/>
    <mergeCell ref="AQ10:AT11"/>
    <mergeCell ref="AU10:AU12"/>
    <mergeCell ref="R11:S11"/>
    <mergeCell ref="T11:U11"/>
    <mergeCell ref="V11:W11"/>
    <mergeCell ref="X11:Y11"/>
    <mergeCell ref="B7:D7"/>
    <mergeCell ref="E7:H7"/>
    <mergeCell ref="J7:K7"/>
    <mergeCell ref="B9:H9"/>
    <mergeCell ref="I9:AP9"/>
    <mergeCell ref="AQ9:AZ9"/>
    <mergeCell ref="AU2:AZ2"/>
    <mergeCell ref="AU3:AZ3"/>
    <mergeCell ref="AU4:AZ4"/>
    <mergeCell ref="AU5:AZ5"/>
    <mergeCell ref="B2:G5"/>
    <mergeCell ref="H2:AT5"/>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 ESTRATEGICO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Contol Interno 03</dc:creator>
  <cp:lastModifiedBy>ROQUE ARENAS</cp:lastModifiedBy>
  <cp:lastPrinted>2023-03-23T18:26:04Z</cp:lastPrinted>
  <dcterms:created xsi:type="dcterms:W3CDTF">2021-01-26T21:25:11Z</dcterms:created>
  <dcterms:modified xsi:type="dcterms:W3CDTF">2024-05-29T13:49:16Z</dcterms:modified>
</cp:coreProperties>
</file>